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70" yWindow="570" windowWidth="23415" windowHeight="9000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3">'部门财政拨款收支预算总表02-1'!$A:$A,'部门财政拨款收支预算总表02-1'!$1:$1</definedName>
    <definedName name="_xlnm.Print_Titles" localSheetId="6">部门基本支出预算表04!$A:$A,部门基本支出预算表04!$1:$1</definedName>
    <definedName name="_xlnm.Print_Titles" localSheetId="1">'部门收入预算表01-2'!$A:$A,'部门收入预算表01-2'!$1:$1</definedName>
    <definedName name="_xlnm.Print_Titles" localSheetId="8">'部门项目支出绩效目标表05-2'!$A:$A,'部门项目支出绩效目标表05-2'!$1:$1</definedName>
    <definedName name="_xlnm.Print_Titles" localSheetId="7">'部门项目支出预算表05-1'!$A:$A,'部门项目支出预算表05-1'!$1:$1</definedName>
    <definedName name="_xlnm.Print_Titles" localSheetId="16">部门项目中期规划预算表12!$A:$A,部门项目中期规划预算表12!$1:$1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9">部门政府性基金预算支出预算表06!$A:$A,部门政府性基金预算支出预算表06!$1:$6</definedName>
    <definedName name="_xlnm.Print_Titles" localSheetId="2">'部门支出预算表01-3'!$A:$A,'部门支出预算表01-3'!$1:$1</definedName>
    <definedName name="_xlnm.Print_Titles" localSheetId="15">上级转移支付补助项目支出预算表11!$A:$A,上级转移支付补助项目支出预算表11!$1:$1</definedName>
    <definedName name="_xlnm.Print_Titles" localSheetId="13">'市对下转移支付绩效目标表09-2'!$A:$A,'市对下转移支付绩效目标表09-2'!$1:$1</definedName>
    <definedName name="_xlnm.Print_Titles" localSheetId="12">'市对下转移支付预算表09-1'!$A:$A,'市对下转移支付预算表09-1'!$1:$1</definedName>
    <definedName name="_xlnm.Print_Titles" localSheetId="14">新增资产配置表10!$A:$A,新增资产配置表10!$1:$1</definedName>
    <definedName name="_xlnm.Print_Titles" localSheetId="5">一般公共预算“三公”经费支出预算表03!$A:$A,一般公共预算“三公”经费支出预算表03!$1:$1</definedName>
    <definedName name="_xlnm.Print_Titles" localSheetId="4">'一般公共预算支出预算表02-2'!$A:$A,'一般公共预算支出预算表02-2'!$1:$5</definedName>
  </definedNames>
  <calcPr calcId="125725"/>
</workbook>
</file>

<file path=xl/calcChain.xml><?xml version="1.0" encoding="utf-8"?>
<calcChain xmlns="http://schemas.openxmlformats.org/spreadsheetml/2006/main">
  <c r="A3" i="14"/>
  <c r="A3" i="16"/>
  <c r="A3" i="15"/>
  <c r="A3" i="13"/>
  <c r="A3" i="12"/>
  <c r="A3" i="10"/>
  <c r="A3" i="6"/>
  <c r="G6" i="17"/>
  <c r="F6"/>
  <c r="E6"/>
  <c r="A4"/>
  <c r="A3"/>
  <c r="A4" i="16"/>
  <c r="A4" i="15"/>
  <c r="A4" i="14"/>
  <c r="A4" i="13"/>
  <c r="A4" i="12"/>
  <c r="A4" i="11"/>
  <c r="A3"/>
  <c r="A4" i="10"/>
  <c r="A4" i="9"/>
  <c r="A3"/>
  <c r="A4" i="8"/>
  <c r="A3"/>
  <c r="A4" i="7"/>
  <c r="A3"/>
  <c r="A4" i="6"/>
  <c r="A4" i="5"/>
  <c r="A3"/>
  <c r="A4" i="4"/>
  <c r="A3"/>
  <c r="A4" i="3"/>
  <c r="A3"/>
  <c r="A4" i="2"/>
  <c r="A3"/>
  <c r="A4" i="1"/>
  <c r="A3"/>
</calcChain>
</file>

<file path=xl/sharedStrings.xml><?xml version="1.0" encoding="utf-8"?>
<sst xmlns="http://schemas.openxmlformats.org/spreadsheetml/2006/main" count="1442" uniqueCount="520">
  <si>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</si>
  <si>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</si>
  <si>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</si>
  <si>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</si>
  <si>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</si>
  <si>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</si>
  <si>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</si>
  <si>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</si>
  <si>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</si>
  <si>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</si>
  <si>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</si>
  <si>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</si>
  <si>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</si>
  <si>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</si>
  <si>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</si>
  <si>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</si>
  <si>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</si>
  <si>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</si>
  <si>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</si>
  <si>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</si>
  <si>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</si>
  <si>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</si>
  <si>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</si>
  <si>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</si>
  <si>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</si>
  <si>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</si>
  <si>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</si>
  <si>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</si>
  <si>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</si>
  <si>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</si>
  <si>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</si>
  <si>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</si>
  <si>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</si>
  <si>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</si>
  <si>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</si>
  <si>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</si>
  <si>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</si>
  <si>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</si>
  <si>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</si>
  <si>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</si>
  <si>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</si>
  <si>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</si>
  <si>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</si>
  <si>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</si>
  <si>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</si>
  <si>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</si>
  <si>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</si>
  <si>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</si>
  <si>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</si>
  <si>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</si>
  <si>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</si>
  <si>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</si>
  <si>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</si>
  <si>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</si>
  <si>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</si>
  <si>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</si>
  <si>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</si>
  <si>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</si>
  <si>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</si>
  <si>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</si>
  <si>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</si>
  <si>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</si>
  <si>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</si>
  <si>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</si>
  <si>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</si>
  <si>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</si>
  <si>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</si>
  <si>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</si>
  <si>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</si>
  <si>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416</t>
  </si>
  <si>
    <t>昆明市融媒体中心</t>
  </si>
  <si>
    <t>416001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</si>
  <si>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</si>
  <si>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</si>
  <si>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</si>
  <si>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</si>
  <si>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</si>
  <si>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</si>
  <si>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</si>
  <si>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</si>
  <si>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</si>
  <si>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</si>
  <si>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</si>
  <si>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</si>
  <si>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</si>
  <si>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</si>
  <si>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</si>
  <si>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</si>
  <si>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</si>
  <si>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</si>
  <si>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</si>
  <si>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</si>
  <si>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</si>
  <si>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</si>
  <si>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</si>
  <si>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</si>
  <si>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</si>
  <si>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</si>
  <si>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207</t>
  </si>
  <si>
    <t>文化旅游体育与传媒支出</t>
  </si>
  <si>
    <t>20706</t>
  </si>
  <si>
    <t>新闻出版电影</t>
  </si>
  <si>
    <t>2070605</t>
  </si>
  <si>
    <t>出版发行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</si>
  <si>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</si>
  <si>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</si>
  <si>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</si>
  <si>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</si>
  <si>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</si>
  <si>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</si>
  <si>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</si>
  <si>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</si>
  <si>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</si>
  <si>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</si>
  <si>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</si>
  <si>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</si>
  <si>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</si>
  <si>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</si>
  <si>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</si>
  <si>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</si>
  <si>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</si>
  <si>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</si>
  <si>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</si>
  <si>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</si>
  <si>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</si>
  <si>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</si>
  <si>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</si>
  <si>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</si>
  <si>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</si>
  <si>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</si>
  <si>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</si>
  <si>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</si>
  <si>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</si>
  <si>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</si>
  <si>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</si>
  <si>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</si>
  <si>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</si>
  <si>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</si>
  <si>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</si>
  <si>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</si>
  <si>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</si>
  <si>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</si>
  <si>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</si>
  <si>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</si>
  <si>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</si>
  <si>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</si>
  <si>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</si>
  <si>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</si>
  <si>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</si>
  <si>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</si>
  <si>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</si>
  <si>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</si>
  <si>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</si>
  <si>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</si>
  <si>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</si>
  <si>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</si>
  <si>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</si>
  <si>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</si>
  <si>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</si>
  <si>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</si>
  <si>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</si>
  <si>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</si>
  <si>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</si>
  <si>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</si>
  <si>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</si>
  <si>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</si>
  <si>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</si>
  <si>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</si>
  <si>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</si>
  <si>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</si>
  <si>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</si>
  <si>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</si>
  <si>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</si>
  <si>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</si>
  <si>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</si>
  <si>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</si>
  <si>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</si>
  <si>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</si>
  <si>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</si>
  <si>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</si>
  <si>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</si>
  <si>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</si>
  <si>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</si>
  <si>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</si>
  <si>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</si>
  <si>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</si>
  <si>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</si>
  <si>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</si>
  <si>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</si>
  <si>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</si>
  <si>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</si>
  <si>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530100251100003588407</t>
  </si>
  <si>
    <t>事业人员支出工资</t>
  </si>
  <si>
    <t>30101</t>
  </si>
  <si>
    <t>基本工资</t>
  </si>
  <si>
    <t>30103</t>
  </si>
  <si>
    <t>奖金</t>
  </si>
  <si>
    <t>30107</t>
  </si>
  <si>
    <t>绩效工资</t>
  </si>
  <si>
    <t>530100251100003588409</t>
  </si>
  <si>
    <t>对个人和家庭的补助</t>
  </si>
  <si>
    <t>30305</t>
  </si>
  <si>
    <t>生活补助</t>
  </si>
  <si>
    <t>530100251100003588410</t>
  </si>
  <si>
    <t>公车购置及运维费</t>
  </si>
  <si>
    <t>30231</t>
  </si>
  <si>
    <t>公务用车运行维护费</t>
  </si>
  <si>
    <t>530100251100003588412</t>
  </si>
  <si>
    <t>30113</t>
  </si>
  <si>
    <t>530100251100003588413</t>
  </si>
  <si>
    <t>30217</t>
  </si>
  <si>
    <t>530100251100003588414</t>
  </si>
  <si>
    <t>工会经费</t>
  </si>
  <si>
    <t>30228</t>
  </si>
  <si>
    <t>530100251100003588432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</si>
  <si>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</si>
  <si>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</si>
  <si>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</si>
  <si>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</si>
  <si>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</si>
  <si>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</si>
  <si>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</si>
  <si>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</si>
  <si>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</si>
  <si>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</si>
  <si>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</si>
  <si>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</si>
  <si>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</si>
  <si>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</si>
  <si>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</si>
  <si>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</si>
  <si>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</si>
  <si>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</si>
  <si>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</si>
  <si>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30226</t>
  </si>
  <si>
    <t>劳务费</t>
  </si>
  <si>
    <t>30229</t>
  </si>
  <si>
    <t>福利费</t>
  </si>
  <si>
    <t>30299</t>
  </si>
  <si>
    <t>其他商品和服务支出</t>
  </si>
  <si>
    <t>530100251100003588461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</si>
  <si>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</si>
  <si>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</si>
  <si>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</si>
  <si>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</si>
  <si>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</si>
  <si>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</si>
  <si>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</si>
  <si>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</si>
  <si>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</si>
  <si>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</si>
  <si>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</si>
  <si>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</si>
  <si>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</si>
  <si>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</si>
  <si>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</si>
  <si>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</si>
  <si>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其他运转类</t>
  </si>
  <si>
    <t>530100251100003582895</t>
  </si>
  <si>
    <t>维修护费补助经费</t>
  </si>
  <si>
    <t>530100251100003582929</t>
  </si>
  <si>
    <t>新闻中心大楼运行维护费补助经费</t>
  </si>
  <si>
    <t>事业发展类</t>
  </si>
  <si>
    <t>530100251100003568806</t>
  </si>
  <si>
    <t>报纸印刷用新闻纸补助资金</t>
  </si>
  <si>
    <t>30202</t>
  </si>
  <si>
    <t>印刷费</t>
  </si>
  <si>
    <t>530100251100003568890</t>
  </si>
  <si>
    <t>昆明信息港互联网新闻宣传和政务服务经费</t>
  </si>
  <si>
    <t>530100251100003569025</t>
  </si>
  <si>
    <t>《看昆明》外宣杂志编辑出版补助资金</t>
  </si>
  <si>
    <t>530100251100003582787</t>
  </si>
  <si>
    <t>节目制作费补助经费</t>
  </si>
  <si>
    <t>30218</t>
  </si>
  <si>
    <t>专用材料费</t>
  </si>
  <si>
    <t>530100251100003583007</t>
  </si>
  <si>
    <t>昆明日报印刷厂数码设备采购项目补助经费</t>
  </si>
  <si>
    <t>31003</t>
  </si>
  <si>
    <t>专用设备购置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</si>
  <si>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</si>
  <si>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</si>
  <si>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</si>
  <si>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</si>
  <si>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</si>
  <si>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</si>
  <si>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</si>
  <si>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</si>
  <si>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</si>
  <si>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</si>
  <si>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坚持以习近平新时代中国特色社会主义思想为指引，贯彻落实习近平总书记对云南发展的重要指示精神，在市委宣传部、网信办的指导下，在昆明报业传媒集团的领导支持下，坚持正确政治方向、正确舆论导向，围绕昆明主动服务和融入国家发展战略，当好全省经济社会发展排头兵，聚力打造“六个春城”等重点工作，讲好春城故事，传播昆明声音，为推动高质量发展营造团结奋进昂扬向上的舆论氛围。</t>
  </si>
  <si>
    <t>产出指标</t>
  </si>
  <si>
    <t>数量指标</t>
  </si>
  <si>
    <t>宣传报道</t>
  </si>
  <si>
    <t>&gt;=</t>
  </si>
  <si>
    <t>16000</t>
  </si>
  <si>
    <t>条</t>
  </si>
  <si>
    <t>定量指标</t>
  </si>
  <si>
    <t>全方位、多角度、多形式宣传习近平新时代中国特色社会主义思想</t>
  </si>
  <si>
    <t>宣传报道市委、市政府中心工作</t>
  </si>
  <si>
    <t>60000</t>
  </si>
  <si>
    <t>全方位宣传解读党和国家方针政策，宣传报道省、市经济社会发展成就。</t>
  </si>
  <si>
    <t>编发英文、老挝，缅文稿件</t>
  </si>
  <si>
    <t>1100</t>
  </si>
  <si>
    <t>依托多语种平台，开展英、缅、老挝多语种外宣，推介昆滇形象，放大云南声音</t>
  </si>
  <si>
    <t>策划宣传专题、专栏</t>
  </si>
  <si>
    <t>个</t>
  </si>
  <si>
    <t>质量指标</t>
  </si>
  <si>
    <t>内容准确率</t>
  </si>
  <si>
    <t>99</t>
  </si>
  <si>
    <t>%</t>
  </si>
  <si>
    <t>重大宣传报道零通报零事故</t>
  </si>
  <si>
    <t>时效指标</t>
  </si>
  <si>
    <t>指令稿件发布及时性</t>
  </si>
  <si>
    <t>&lt;=</t>
  </si>
  <si>
    <t>1.00</t>
  </si>
  <si>
    <t>小时</t>
  </si>
  <si>
    <t>及时落实宣传指令</t>
  </si>
  <si>
    <t>效益指标</t>
  </si>
  <si>
    <t>社会效益</t>
  </si>
  <si>
    <t>社会宣传阅读量</t>
  </si>
  <si>
    <t>100000000</t>
  </si>
  <si>
    <t>次</t>
  </si>
  <si>
    <t>积极传播正能量、凝聚共识，让习近平新时代中国特色社会主义思想充盈网络</t>
  </si>
  <si>
    <t>满意度指标</t>
  </si>
  <si>
    <t>服务对象满意度</t>
  </si>
  <si>
    <t>群众满意率</t>
  </si>
  <si>
    <t>90</t>
  </si>
  <si>
    <t>将党的声音传得更开、传得更广、传得更深入，更好地联系群众、服务群众</t>
  </si>
  <si>
    <t>理光生产型数码印刷系统新型化学碳粉100%转印，省掉了清洗橡皮布等处理工序，工作环境清洁，没有噪音，更利于工作人员身心健康。数码印刷中心将实现生产流程全自动化、数字化管理，数字印刷生产环节1人即可操作，减少了生产过程中的人员干预，大大提高效益的同时降低出错率。</t>
  </si>
  <si>
    <t>购置台式电脑</t>
  </si>
  <si>
    <t>=</t>
  </si>
  <si>
    <t>台/套</t>
  </si>
  <si>
    <t>购置2台台式电脑</t>
  </si>
  <si>
    <t>购置黑白单张纸生产型印刷系统</t>
  </si>
  <si>
    <t>套</t>
  </si>
  <si>
    <t>购置黑白单张纸生产型印刷系统1套</t>
  </si>
  <si>
    <t>购置彩色单张纸生产型印刷系统</t>
  </si>
  <si>
    <t>购置彩色单张纸生产型印刷系统1套</t>
  </si>
  <si>
    <t>购置数字印刷工作流程</t>
  </si>
  <si>
    <t>购置数字印刷工作流程1套</t>
  </si>
  <si>
    <t>购置数码印刷后道</t>
  </si>
  <si>
    <t>购置数码印刷后道1套</t>
  </si>
  <si>
    <t>印刷打样合格率</t>
  </si>
  <si>
    <t>设备印刷打样合格率达到99%</t>
  </si>
  <si>
    <t>成本指标</t>
  </si>
  <si>
    <t>经济成本指标</t>
  </si>
  <si>
    <t>3000000</t>
  </si>
  <si>
    <t>元</t>
  </si>
  <si>
    <t>项目预算成本300万元</t>
  </si>
  <si>
    <t>提供就业岗位数</t>
  </si>
  <si>
    <t>项目预计提供就业岗位数7个</t>
  </si>
  <si>
    <t>市委、市政府</t>
  </si>
  <si>
    <t xml:space="preserve">市委市政府对报纸出版满意度
</t>
  </si>
  <si>
    <t>普通读者</t>
  </si>
  <si>
    <t xml:space="preserve">读者对报纸出版满意度
</t>
  </si>
  <si>
    <t>全面统筹中心大楼给排水、供配电、特殊消防、电梯和通讯等国有资产设施的维护和管理工作；负责与各相关单位（部门）、昆明广电网络公司对接联络及相关费用的收缴工作；负责中心停车场、地下车库及单车棚管理工作；拟定工作计划，制定中心维修项目计划，并贯彻执行；完成中心交办的其他工作任务。</t>
  </si>
  <si>
    <t>消防、安保监督检查次数</t>
  </si>
  <si>
    <t>365</t>
  </si>
  <si>
    <t>消防、安保监督检查次数每天不少于1次</t>
  </si>
  <si>
    <t>物业管理面积</t>
  </si>
  <si>
    <t>66200</t>
  </si>
  <si>
    <t>平方米</t>
  </si>
  <si>
    <t>物业公共管理区域面积大于等于66200平方米</t>
  </si>
  <si>
    <t>零星修缮验收合格率</t>
  </si>
  <si>
    <t>100</t>
  </si>
  <si>
    <t>零星修缮验收合格率100%</t>
  </si>
  <si>
    <t>6.5</t>
  </si>
  <si>
    <t>元/平方米</t>
  </si>
  <si>
    <t>反映绿化管养面积的单价控制情况</t>
  </si>
  <si>
    <t>安全运行率</t>
  </si>
  <si>
    <t>中心大楼给排水、供配电、特殊消防、电梯和通讯等国有资产设施的安全运行率100%</t>
  </si>
  <si>
    <t>服务对象满意度指标</t>
  </si>
  <si>
    <t>反映服务对象满意度指标</t>
  </si>
  <si>
    <t>在报道新闻、传播信息、反映舆情、传播知识、普及教育、提供服务、繁荣经济等方面,发挥昆明地区主流电视新闻栏目应有的作用。</t>
  </si>
  <si>
    <t>全年累计制作播出新闻类节目数</t>
  </si>
  <si>
    <t>1200</t>
  </si>
  <si>
    <t>期</t>
  </si>
  <si>
    <t>广播电视频率频道全年累计制作播出新闻类节目数</t>
  </si>
  <si>
    <t>全年累计制作播出民生类节目数</t>
  </si>
  <si>
    <t>900</t>
  </si>
  <si>
    <t>广播电视全年累计制作播出民生类节目数</t>
  </si>
  <si>
    <t>制作宣传专题专栏数</t>
  </si>
  <si>
    <t>全年制作宣传专题专栏数</t>
  </si>
  <si>
    <t>1000</t>
  </si>
  <si>
    <t>万元</t>
  </si>
  <si>
    <t>项目预算1000万元</t>
  </si>
  <si>
    <t>宣传知晓率</t>
  </si>
  <si>
    <t>听众观众对宣传报道内容知晓率</t>
  </si>
  <si>
    <t>听观众对节目满意度</t>
  </si>
  <si>
    <t>外宣杂志《看昆明》运用国际化理念、多元化手段、精准化传播，主动邀请南亚东南亚国家在昆留学生、驻昆领事馆官员、企业家等群体，以第一视角和第一感受描写昆明、赞美昆明、推介昆明，向南亚东南亚乃至全世界宣介开放、团结、美丽的昆明，不断提高昆明的影响力和竞争力。</t>
  </si>
  <si>
    <t>出版周期</t>
  </si>
  <si>
    <t>在12个月内出版期数为6期</t>
  </si>
  <si>
    <t>采编质量差错率</t>
  </si>
  <si>
    <t>&lt;</t>
  </si>
  <si>
    <t>0.03</t>
  </si>
  <si>
    <t>采编质量</t>
  </si>
  <si>
    <t>印刷质量合格率</t>
  </si>
  <si>
    <t>杂志印刷质量</t>
  </si>
  <si>
    <t>出版及时率</t>
  </si>
  <si>
    <t>杂志在驻昆高校留学生中的知晓率</t>
  </si>
  <si>
    <t>85</t>
  </si>
  <si>
    <t>杂志面向驻昆高校留学生学院发行</t>
  </si>
  <si>
    <t xml:space="preserve"> 杂志在驻昆总领事馆中的知晓率</t>
  </si>
  <si>
    <t>80</t>
  </si>
  <si>
    <t>杂志面向主城区涉外宾馆饭店发行</t>
  </si>
  <si>
    <t>读者满意率</t>
  </si>
  <si>
    <t>认真履职，确保宣传安全，杜绝读者投诉</t>
  </si>
  <si>
    <t>完成全年7×24小时无间断电视安全播出，五个电视频道电视节目制作生产和安全送播。</t>
  </si>
  <si>
    <t>维护频道及频率数量</t>
  </si>
  <si>
    <t>保障全年5个频道及4个频率设备维护工作</t>
  </si>
  <si>
    <t>维护演播室数量</t>
  </si>
  <si>
    <t>保障1到6号演播室及其他演播室设备维护</t>
  </si>
  <si>
    <t>维护发射台系统数量</t>
  </si>
  <si>
    <t>保障发射台系统正常运转</t>
  </si>
  <si>
    <t>设备修复率</t>
  </si>
  <si>
    <t>95</t>
  </si>
  <si>
    <t>反映设备保障情况。</t>
  </si>
  <si>
    <t>860</t>
  </si>
  <si>
    <t>项目预算金额不超过860万</t>
  </si>
  <si>
    <t>系统全天正常运行时长</t>
  </si>
  <si>
    <t>24</t>
  </si>
  <si>
    <t>反映系统全天正常运行时间情况。</t>
  </si>
  <si>
    <t>使用人员满意度度</t>
  </si>
  <si>
    <t>反映使用对象对系统使用的满意度。
使用人员满意度=（对系统满意的使用人员/问卷调查人数）*100%</t>
  </si>
  <si>
    <t>为完成市委市政府重要会议、重要活动等中心工作、重点工作的宣传报道和舆论引导，需采购新闻纸600多吨，金额500万元，预计发行昆明日报7万份，日均版8版，出版365期。</t>
  </si>
  <si>
    <t>昆明日报发行</t>
  </si>
  <si>
    <t>70000</t>
  </si>
  <si>
    <t>份</t>
  </si>
  <si>
    <t>每期发行量不低于7万份</t>
  </si>
  <si>
    <t>日均版数</t>
  </si>
  <si>
    <t>版</t>
  </si>
  <si>
    <t>日均版数不低于8个版</t>
  </si>
  <si>
    <t>昆明日报出版</t>
  </si>
  <si>
    <t>每年出版数固定为365期</t>
  </si>
  <si>
    <t>新闻纸采购数量</t>
  </si>
  <si>
    <t>500</t>
  </si>
  <si>
    <t>吨</t>
  </si>
  <si>
    <t>新闻纸采购</t>
  </si>
  <si>
    <t>报纸印刷质量合格率</t>
  </si>
  <si>
    <t>报纸印刷符合质量标准</t>
  </si>
  <si>
    <t>发布稿件原稿率</t>
  </si>
  <si>
    <t>发布稿件原稿率达到100%</t>
  </si>
  <si>
    <t>采购完成及时率</t>
  </si>
  <si>
    <t>及时刊发新闻报道</t>
  </si>
  <si>
    <t>报道知晓率</t>
  </si>
  <si>
    <t>民众对宣传报道内容知晓率</t>
  </si>
  <si>
    <t>市委市政府对报纸出版满意度</t>
  </si>
  <si>
    <t>读者对报纸出版满意度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</si>
  <si>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</si>
  <si>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</si>
  <si>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</si>
  <si>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</si>
  <si>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</si>
  <si>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</si>
  <si>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</si>
  <si>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</si>
  <si>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</si>
  <si>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</si>
  <si>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</si>
  <si>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</si>
  <si>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</si>
  <si>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</si>
  <si>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</si>
  <si>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报纸印刷用新闻纸</t>
  </si>
  <si>
    <t>纸制品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</si>
  <si>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</si>
  <si>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</si>
  <si>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</si>
  <si>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</si>
  <si>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</si>
  <si>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</si>
  <si>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</si>
  <si>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</si>
  <si>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</si>
  <si>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</si>
  <si>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</si>
  <si>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</si>
  <si>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</si>
  <si>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</si>
  <si>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</si>
  <si>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</si>
  <si>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</si>
  <si>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</si>
  <si>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</si>
  <si>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</si>
  <si>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</si>
  <si>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</si>
  <si>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</si>
  <si>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</si>
  <si>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</si>
  <si>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</si>
  <si>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</si>
  <si>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</si>
  <si>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</si>
  <si>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</si>
  <si>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</si>
  <si>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</si>
  <si>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</si>
  <si>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</si>
  <si>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</si>
  <si>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</si>
  <si>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</si>
  <si>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</si>
  <si>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</si>
  <si>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</si>
  <si>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</si>
  <si>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</si>
  <si>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</si>
  <si>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</si>
  <si>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229 其他运转类</t>
  </si>
  <si>
    <t>本级</t>
  </si>
  <si>
    <t>313 事业发展类</t>
  </si>
  <si>
    <t/>
  </si>
  <si>
    <t>空表说明：本单位无一般公共预算“三公”经费支出，此表为空表</t>
    <phoneticPr fontId="16" type="noConversion"/>
  </si>
  <si>
    <t>空表说明：本单位无政府性基金预算支出，此表为空表</t>
    <phoneticPr fontId="16" type="noConversion"/>
  </si>
  <si>
    <t>空表说明：本单位无政府购买服务预算，此表为空表</t>
    <phoneticPr fontId="16" type="noConversion"/>
  </si>
  <si>
    <t>空表说明：本单位无市对下转移支付预算，此表为空表</t>
    <phoneticPr fontId="16" type="noConversion"/>
  </si>
  <si>
    <t>空表说明：本单位无新增资产配置预算，此表为空表</t>
    <phoneticPr fontId="16" type="noConversion"/>
  </si>
  <si>
    <t>空表说明：本单位无上级转移支付补助项目支出预算，此表为空表</t>
    <phoneticPr fontId="16" type="noConversion"/>
  </si>
  <si>
    <t>空表说明：本单位无市对下转移支付绩效目标，此表为空表</t>
    <phoneticPr fontId="16" type="noConversion"/>
  </si>
</sst>
</file>

<file path=xl/styles.xml><?xml version="1.0" encoding="utf-8"?>
<styleSheet xmlns="http://schemas.openxmlformats.org/spreadsheetml/2006/main">
  <numFmts count="5">
    <numFmt numFmtId="176" formatCode="#,##0.00;\-#,##0.00;;@"/>
    <numFmt numFmtId="177" formatCode="#,##0;\-#,##0;;@"/>
    <numFmt numFmtId="178" formatCode="hh:mm:ss"/>
    <numFmt numFmtId="179" formatCode="yyyy\-mm\-dd"/>
    <numFmt numFmtId="180" formatCode="yyyy\-mm\-dd\ hh:mm:ss"/>
  </numFmts>
  <fonts count="38">
    <font>
      <sz val="11"/>
      <color theme="1"/>
      <name val="宋体"/>
      <scheme val="minor"/>
    </font>
    <font>
      <sz val="9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.95"/>
      <color rgb="FF000000"/>
      <name val="宋体"/>
      <charset val="134"/>
    </font>
    <font>
      <sz val="10"/>
      <color rgb="FF000000"/>
      <name val="Arial"/>
    </font>
    <font>
      <sz val="9.75"/>
      <color rgb="FF000000"/>
      <name val="SimSun"/>
      <charset val="134"/>
    </font>
    <font>
      <sz val="9"/>
      <color theme="1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b/>
      <sz val="21"/>
      <color rgb="FF000000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23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等线"/>
      <charset val="134"/>
    </font>
    <font>
      <sz val="11"/>
      <color indexed="8"/>
      <name val="等线"/>
      <charset val="134"/>
    </font>
    <font>
      <b/>
      <sz val="11"/>
      <color indexed="9"/>
      <name val="等线"/>
      <charset val="134"/>
    </font>
    <font>
      <sz val="11"/>
      <color indexed="10"/>
      <name val="等线"/>
      <charset val="134"/>
    </font>
    <font>
      <b/>
      <sz val="11"/>
      <color indexed="8"/>
      <name val="等线"/>
      <charset val="134"/>
    </font>
    <font>
      <sz val="11"/>
      <color rgb="FF3F3F76"/>
      <name val="等线"/>
      <charset val="134"/>
    </font>
    <font>
      <sz val="11"/>
      <color rgb="FF9C0006"/>
      <name val="等线"/>
      <charset val="134"/>
    </font>
    <font>
      <b/>
      <sz val="11"/>
      <color theme="3"/>
      <name val="等线"/>
      <charset val="134"/>
    </font>
    <font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sz val="11"/>
      <color rgb="FFFA7D00"/>
      <name val="等线"/>
      <charset val="134"/>
    </font>
    <font>
      <sz val="11"/>
      <color rgb="FF006100"/>
      <name val="等线"/>
      <charset val="134"/>
    </font>
    <font>
      <sz val="11"/>
      <color rgb="FF9C6500"/>
      <name val="等线"/>
      <charset val="134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0.59996337778862885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 style="thin">
        <color rgb="FF000000"/>
      </top>
      <bottom/>
      <diagonal/>
    </border>
  </borders>
  <cellStyleXfs count="54">
    <xf numFmtId="0" fontId="0" fillId="0" borderId="1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178" fontId="1" fillId="0" borderId="2">
      <alignment horizontal="right" vertical="center"/>
    </xf>
    <xf numFmtId="179" fontId="1" fillId="0" borderId="2">
      <alignment horizontal="right" vertical="center"/>
    </xf>
    <xf numFmtId="180" fontId="1" fillId="0" borderId="2">
      <alignment horizontal="right" vertical="center"/>
    </xf>
    <xf numFmtId="10" fontId="1" fillId="0" borderId="2">
      <alignment horizontal="right" vertical="center"/>
    </xf>
    <xf numFmtId="177" fontId="1" fillId="0" borderId="2">
      <alignment horizontal="right" vertical="center"/>
    </xf>
    <xf numFmtId="0" fontId="17" fillId="0" borderId="15">
      <alignment vertical="center"/>
    </xf>
    <xf numFmtId="0" fontId="19" fillId="0" borderId="15">
      <alignment vertical="center"/>
    </xf>
    <xf numFmtId="0" fontId="18" fillId="0" borderId="15">
      <alignment vertical="center"/>
    </xf>
    <xf numFmtId="0" fontId="21" fillId="23" borderId="15" applyNumberFormat="0" applyBorder="0" applyAlignment="0" applyProtection="0">
      <alignment vertical="center"/>
    </xf>
    <xf numFmtId="0" fontId="21" fillId="24" borderId="15" applyNumberFormat="0" applyBorder="0" applyAlignment="0" applyProtection="0">
      <alignment vertical="center"/>
    </xf>
    <xf numFmtId="0" fontId="21" fillId="27" borderId="15" applyNumberFormat="0" applyBorder="0" applyAlignment="0" applyProtection="0">
      <alignment vertical="center"/>
    </xf>
    <xf numFmtId="0" fontId="21" fillId="29" borderId="15" applyNumberFormat="0" applyBorder="0" applyAlignment="0" applyProtection="0">
      <alignment vertical="center"/>
    </xf>
    <xf numFmtId="0" fontId="21" fillId="10" borderId="15" applyNumberFormat="0" applyBorder="0" applyAlignment="0" applyProtection="0">
      <alignment vertical="center"/>
    </xf>
    <xf numFmtId="0" fontId="21" fillId="30" borderId="15" applyNumberFormat="0" applyBorder="0" applyAlignment="0" applyProtection="0">
      <alignment vertical="center"/>
    </xf>
    <xf numFmtId="0" fontId="21" fillId="31" borderId="15" applyNumberFormat="0" applyBorder="0" applyAlignment="0" applyProtection="0">
      <alignment vertical="center"/>
    </xf>
    <xf numFmtId="0" fontId="21" fillId="32" borderId="15" applyNumberFormat="0" applyBorder="0" applyAlignment="0" applyProtection="0">
      <alignment vertical="center"/>
    </xf>
    <xf numFmtId="0" fontId="21" fillId="8" borderId="15" applyNumberFormat="0" applyBorder="0" applyAlignment="0" applyProtection="0">
      <alignment vertical="center"/>
    </xf>
    <xf numFmtId="0" fontId="21" fillId="14" borderId="15" applyNumberFormat="0" applyBorder="0" applyAlignment="0" applyProtection="0">
      <alignment vertical="center"/>
    </xf>
    <xf numFmtId="0" fontId="21" fillId="17" borderId="15" applyNumberFormat="0" applyBorder="0" applyAlignment="0" applyProtection="0">
      <alignment vertical="center"/>
    </xf>
    <xf numFmtId="0" fontId="21" fillId="33" borderId="15" applyNumberFormat="0" applyBorder="0" applyAlignment="0" applyProtection="0">
      <alignment vertical="center"/>
    </xf>
    <xf numFmtId="0" fontId="20" fillId="11" borderId="15" applyNumberFormat="0" applyBorder="0" applyAlignment="0" applyProtection="0">
      <alignment vertical="center"/>
    </xf>
    <xf numFmtId="0" fontId="20" fillId="5" borderId="15" applyNumberFormat="0" applyBorder="0" applyAlignment="0" applyProtection="0">
      <alignment vertical="center"/>
    </xf>
    <xf numFmtId="0" fontId="20" fillId="7" borderId="15" applyNumberFormat="0" applyBorder="0" applyAlignment="0" applyProtection="0">
      <alignment vertical="center"/>
    </xf>
    <xf numFmtId="0" fontId="20" fillId="12" borderId="15" applyNumberFormat="0" applyBorder="0" applyAlignment="0" applyProtection="0">
      <alignment vertical="center"/>
    </xf>
    <xf numFmtId="0" fontId="20" fillId="25" borderId="15" applyNumberFormat="0" applyBorder="0" applyAlignment="0" applyProtection="0">
      <alignment vertical="center"/>
    </xf>
    <xf numFmtId="0" fontId="20" fillId="28" borderId="15" applyNumberFormat="0" applyBorder="0" applyAlignment="0" applyProtection="0">
      <alignment vertical="center"/>
    </xf>
    <xf numFmtId="0" fontId="20" fillId="9" borderId="15" applyNumberFormat="0" applyBorder="0" applyAlignment="0" applyProtection="0">
      <alignment vertical="center"/>
    </xf>
    <xf numFmtId="0" fontId="20" fillId="16" borderId="15" applyNumberFormat="0" applyBorder="0" applyAlignment="0" applyProtection="0">
      <alignment vertical="center"/>
    </xf>
    <xf numFmtId="0" fontId="20" fillId="21" borderId="15" applyNumberFormat="0" applyBorder="0" applyAlignment="0" applyProtection="0">
      <alignment vertical="center"/>
    </xf>
    <xf numFmtId="0" fontId="20" fillId="22" borderId="15" applyNumberFormat="0" applyBorder="0" applyAlignment="0" applyProtection="0">
      <alignment vertical="center"/>
    </xf>
    <xf numFmtId="0" fontId="20" fillId="20" borderId="15" applyNumberFormat="0" applyBorder="0" applyAlignment="0" applyProtection="0">
      <alignment vertical="center"/>
    </xf>
    <xf numFmtId="0" fontId="20" fillId="26" borderId="15" applyNumberFormat="0" applyBorder="0" applyAlignment="0" applyProtection="0">
      <alignment vertical="center"/>
    </xf>
    <xf numFmtId="0" fontId="19" fillId="0" borderId="15">
      <alignment vertical="center"/>
    </xf>
    <xf numFmtId="0" fontId="28" fillId="0" borderId="15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7" fillId="0" borderId="15" applyNumberFormat="0" applyFill="0" applyBorder="0" applyAlignment="0" applyProtection="0">
      <alignment vertical="center"/>
    </xf>
    <xf numFmtId="0" fontId="26" fillId="6" borderId="15" applyNumberFormat="0" applyBorder="0" applyAlignment="0" applyProtection="0">
      <alignment vertical="center"/>
    </xf>
    <xf numFmtId="0" fontId="35" fillId="18" borderId="15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33" fillId="13" borderId="18" applyNumberFormat="0" applyAlignment="0" applyProtection="0">
      <alignment vertical="center"/>
    </xf>
    <xf numFmtId="0" fontId="22" fillId="15" borderId="21" applyNumberFormat="0" applyAlignment="0" applyProtection="0">
      <alignment vertical="center"/>
    </xf>
    <xf numFmtId="0" fontId="29" fillId="0" borderId="15" applyNumberFormat="0" applyFill="0" applyBorder="0" applyAlignment="0" applyProtection="0">
      <alignment vertical="center"/>
    </xf>
    <xf numFmtId="0" fontId="23" fillId="0" borderId="15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6" fillId="19" borderId="15" applyNumberFormat="0" applyBorder="0" applyAlignment="0" applyProtection="0">
      <alignment vertical="center"/>
    </xf>
    <xf numFmtId="0" fontId="32" fillId="13" borderId="19" applyNumberFormat="0" applyAlignment="0" applyProtection="0">
      <alignment vertical="center"/>
    </xf>
    <xf numFmtId="0" fontId="25" fillId="3" borderId="18" applyNumberFormat="0" applyAlignment="0" applyProtection="0">
      <alignment vertical="center"/>
    </xf>
    <xf numFmtId="0" fontId="18" fillId="4" borderId="22" applyNumberFormat="0" applyFont="0" applyAlignment="0" applyProtection="0">
      <alignment vertical="center"/>
    </xf>
    <xf numFmtId="0" fontId="37" fillId="0" borderId="15"/>
  </cellStyleXfs>
  <cellXfs count="232"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>
      <alignment horizontal="right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176" fontId="7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 inden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2"/>
    </xf>
    <xf numFmtId="0" fontId="5" fillId="0" borderId="1" xfId="0" applyFont="1" applyBorder="1" applyProtection="1">
      <protection locked="0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176" fontId="9" fillId="0" borderId="2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right"/>
    </xf>
    <xf numFmtId="49" fontId="11" fillId="0" borderId="2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2"/>
    </xf>
    <xf numFmtId="0" fontId="2" fillId="0" borderId="12" xfId="0" applyFont="1" applyBorder="1" applyAlignment="1">
      <alignment horizontal="center" vertical="center"/>
    </xf>
    <xf numFmtId="0" fontId="5" fillId="0" borderId="1" xfId="0" applyFont="1" applyBorder="1"/>
    <xf numFmtId="0" fontId="3" fillId="0" borderId="1" xfId="0" applyFont="1" applyBorder="1" applyAlignment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top"/>
      <protection locked="0"/>
    </xf>
    <xf numFmtId="49" fontId="2" fillId="0" borderId="1" xfId="0" applyNumberFormat="1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right" vertical="center"/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/>
    <xf numFmtId="0" fontId="11" fillId="0" borderId="7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49" fontId="7" fillId="0" borderId="2" xfId="2" applyNumberFormat="1" applyFont="1" applyBorder="1">
      <alignment horizontal="left" vertical="center" wrapText="1"/>
    </xf>
    <xf numFmtId="49" fontId="2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right"/>
      <protection locked="0"/>
    </xf>
    <xf numFmtId="49" fontId="15" fillId="0" borderId="1" xfId="0" applyNumberFormat="1" applyFont="1" applyBorder="1" applyProtection="1">
      <protection locked="0"/>
    </xf>
    <xf numFmtId="0" fontId="11" fillId="0" borderId="3" xfId="0" applyFont="1" applyBorder="1" applyAlignment="1">
      <alignment horizontal="center" vertical="center"/>
    </xf>
    <xf numFmtId="49" fontId="11" fillId="0" borderId="2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177" fontId="7" fillId="0" borderId="2" xfId="7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>
      <alignment horizontal="left" vertical="center" wrapText="1"/>
    </xf>
    <xf numFmtId="3" fontId="3" fillId="0" borderId="10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>
      <alignment wrapText="1"/>
    </xf>
    <xf numFmtId="0" fontId="3" fillId="0" borderId="1" xfId="0" applyFont="1" applyBorder="1" applyAlignment="1" applyProtection="1">
      <alignment horizontal="right" wrapText="1"/>
      <protection locked="0"/>
    </xf>
    <xf numFmtId="0" fontId="11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0" fontId="3" fillId="0" borderId="2" xfId="0" applyFont="1" applyBorder="1" applyAlignment="1">
      <alignment horizontal="center" wrapText="1"/>
    </xf>
    <xf numFmtId="3" fontId="3" fillId="2" borderId="2" xfId="0" applyNumberFormat="1" applyFont="1" applyFill="1" applyBorder="1" applyAlignment="1" applyProtection="1">
      <alignment horizontal="right" vertical="center"/>
      <protection locked="0"/>
    </xf>
    <xf numFmtId="4" fontId="3" fillId="0" borderId="2" xfId="0" applyNumberFormat="1" applyFont="1" applyBorder="1" applyAlignment="1" applyProtection="1">
      <alignment horizontal="right" vertical="center"/>
      <protection locked="0"/>
    </xf>
    <xf numFmtId="4" fontId="3" fillId="0" borderId="2" xfId="0" applyNumberFormat="1" applyFont="1" applyBorder="1" applyAlignment="1">
      <alignment horizontal="right" vertical="center" wrapText="1"/>
    </xf>
    <xf numFmtId="4" fontId="7" fillId="0" borderId="2" xfId="1" applyNumberFormat="1" applyFont="1" applyBorder="1">
      <alignment horizontal="right" vertical="center"/>
    </xf>
    <xf numFmtId="4" fontId="3" fillId="0" borderId="2" xfId="0" applyNumberFormat="1" applyFont="1" applyBorder="1" applyAlignment="1" applyProtection="1">
      <alignment horizontal="right" vertical="center" wrapText="1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4" fillId="2" borderId="1" xfId="0" quotePrefix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/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vertical="top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>
      <alignment horizontal="right" vertical="center"/>
    </xf>
    <xf numFmtId="0" fontId="3" fillId="2" borderId="10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top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>
      <alignment horizontal="left" vertical="center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>
      <alignment horizontal="left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Protection="1">
      <protection locked="0"/>
    </xf>
    <xf numFmtId="0" fontId="3" fillId="0" borderId="1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>
      <alignment horizontal="center" vertical="center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2" borderId="1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4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 indent="2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49" fontId="11" fillId="0" borderId="3" xfId="0" applyNumberFormat="1" applyFont="1" applyBorder="1" applyAlignment="1" applyProtection="1">
      <alignment horizontal="center" vertical="center" wrapText="1"/>
      <protection locked="0"/>
    </xf>
    <xf numFmtId="49" fontId="11" fillId="0" borderId="7" xfId="0" applyNumberFormat="1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right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>
      <alignment horizontal="center" vertical="center" wrapText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Protection="1">
      <protection locked="0"/>
    </xf>
    <xf numFmtId="0" fontId="11" fillId="0" borderId="1" xfId="0" applyFont="1" applyBorder="1"/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>
      <alignment horizontal="left" vertical="center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2" borderId="15" xfId="0" applyFont="1" applyFill="1" applyBorder="1" applyAlignment="1">
      <alignment horizontal="left" vertical="center"/>
    </xf>
    <xf numFmtId="176" fontId="7" fillId="0" borderId="15" xfId="0" applyNumberFormat="1" applyFont="1" applyBorder="1" applyAlignment="1">
      <alignment horizontal="left" vertical="center"/>
    </xf>
    <xf numFmtId="0" fontId="14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left"/>
    </xf>
    <xf numFmtId="0" fontId="3" fillId="2" borderId="2" xfId="0" applyFont="1" applyFill="1" applyBorder="1" applyAlignment="1">
      <alignment horizontal="right" vertical="center"/>
    </xf>
    <xf numFmtId="0" fontId="3" fillId="2" borderId="1" xfId="0" applyFont="1" applyFill="1" applyBorder="1" applyAlignment="1" applyProtection="1">
      <alignment horizontal="right" vertical="top" wrapText="1"/>
      <protection locked="0"/>
    </xf>
    <xf numFmtId="0" fontId="5" fillId="0" borderId="1" xfId="0" applyFont="1" applyBorder="1" applyAlignment="1" applyProtection="1">
      <alignment vertical="top"/>
      <protection locked="0"/>
    </xf>
    <xf numFmtId="0" fontId="5" fillId="0" borderId="1" xfId="0" applyFont="1" applyBorder="1" applyAlignment="1">
      <alignment vertical="top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13" fillId="0" borderId="1" xfId="0" quotePrefix="1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>
      <alignment horizontal="center" vertical="center"/>
    </xf>
    <xf numFmtId="0" fontId="17" fillId="0" borderId="25" xfId="8" applyBorder="1" applyAlignment="1">
      <alignment horizontal="left" vertical="center"/>
    </xf>
  </cellXfs>
  <cellStyles count="55">
    <cellStyle name="20% - 着色 1" xfId="11"/>
    <cellStyle name="20% - 着色 2" xfId="12"/>
    <cellStyle name="20% - 着色 3" xfId="13"/>
    <cellStyle name="20% - 着色 4" xfId="14"/>
    <cellStyle name="20% - 着色 5" xfId="15"/>
    <cellStyle name="20% - 着色 6" xfId="16"/>
    <cellStyle name="40% - 着色 1" xfId="17"/>
    <cellStyle name="40% - 着色 2" xfId="18"/>
    <cellStyle name="40% - 着色 3" xfId="19"/>
    <cellStyle name="40% - 着色 4" xfId="20"/>
    <cellStyle name="40% - 着色 5" xfId="21"/>
    <cellStyle name="40% - 着色 6" xfId="22"/>
    <cellStyle name="60% - 着色 1" xfId="23"/>
    <cellStyle name="60% - 着色 2" xfId="24"/>
    <cellStyle name="60% - 着色 3" xfId="25"/>
    <cellStyle name="60% - 着色 4" xfId="26"/>
    <cellStyle name="60% - 着色 5" xfId="27"/>
    <cellStyle name="60% - 着色 6" xfId="28"/>
    <cellStyle name="DateStyle" xfId="4"/>
    <cellStyle name="DateTimeStyle" xfId="5"/>
    <cellStyle name="IntegralNumberStyle" xfId="7"/>
    <cellStyle name="MoneyStyle" xfId="1"/>
    <cellStyle name="NumberStyle" xfId="1"/>
    <cellStyle name="PercentStyle" xfId="6"/>
    <cellStyle name="TextStyle" xfId="2"/>
    <cellStyle name="TimeStyle" xfId="3"/>
    <cellStyle name="标题 1 2" xfId="37"/>
    <cellStyle name="标题 2 2" xfId="38"/>
    <cellStyle name="标题 3 2" xfId="39"/>
    <cellStyle name="标题 4 2" xfId="40"/>
    <cellStyle name="标题 5" xfId="36"/>
    <cellStyle name="差 2" xfId="41"/>
    <cellStyle name="常规" xfId="0" builtinId="0"/>
    <cellStyle name="常规 2" xfId="9"/>
    <cellStyle name="常规 3" xfId="10"/>
    <cellStyle name="常规 4" xfId="35"/>
    <cellStyle name="常规 5" xfId="53"/>
    <cellStyle name="常规 6" xfId="8"/>
    <cellStyle name="好 2" xfId="42"/>
    <cellStyle name="汇总 2" xfId="43"/>
    <cellStyle name="计算 2" xfId="44"/>
    <cellStyle name="检查单元格 2" xfId="45"/>
    <cellStyle name="解释性文本 2" xfId="46"/>
    <cellStyle name="警告文本 2" xfId="47"/>
    <cellStyle name="链接单元格 2" xfId="48"/>
    <cellStyle name="适中 2" xfId="49"/>
    <cellStyle name="输出 2" xfId="50"/>
    <cellStyle name="输入 2" xfId="51"/>
    <cellStyle name="着色 1" xfId="29"/>
    <cellStyle name="着色 2" xfId="30"/>
    <cellStyle name="着色 3" xfId="31"/>
    <cellStyle name="着色 4" xfId="32"/>
    <cellStyle name="着色 5" xfId="33"/>
    <cellStyle name="着色 6" xfId="34"/>
    <cellStyle name="注释 2" xf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D37"/>
  <sheetViews>
    <sheetView showGridLines="0" showZeros="0" workbookViewId="0">
      <pane ySplit="1" topLeftCell="A2" activePane="bottomLeft" state="frozen"/>
      <selection pane="bottomLeft"/>
    </sheetView>
  </sheetViews>
  <sheetFormatPr defaultColWidth="8.625" defaultRowHeight="12.75" customHeight="1"/>
  <cols>
    <col min="1" max="4" width="41" customWidth="1"/>
  </cols>
  <sheetData>
    <row r="1" spans="1:4" ht="12.75" customHeight="1">
      <c r="A1" s="1"/>
      <c r="B1" s="1"/>
      <c r="C1" s="1"/>
      <c r="D1" s="1"/>
    </row>
    <row r="2" spans="1:4" ht="15" customHeight="1">
      <c r="A2" s="2"/>
      <c r="B2" s="2"/>
      <c r="C2" s="2"/>
      <c r="D2" s="3" t="s">
        <v>0</v>
      </c>
    </row>
    <row r="3" spans="1:4" ht="41.25" customHeight="1">
      <c r="A3" s="90" t="str">
        <f>"2025"&amp;"年部门财务收支预算总表"</f>
        <v>2025年部门财务收支预算总表</v>
      </c>
      <c r="B3" s="91"/>
      <c r="C3" s="91"/>
      <c r="D3" s="91"/>
    </row>
    <row r="4" spans="1:4" ht="17.25" customHeight="1">
      <c r="A4" s="92" t="str">
        <f>"单位名称："&amp;"昆明市融媒体中心"</f>
        <v>单位名称：昆明市融媒体中心</v>
      </c>
      <c r="B4" s="93"/>
      <c r="D4" s="4" t="s">
        <v>1</v>
      </c>
    </row>
    <row r="5" spans="1:4" ht="23.25" customHeight="1">
      <c r="A5" s="94" t="s">
        <v>2</v>
      </c>
      <c r="B5" s="95"/>
      <c r="C5" s="94" t="s">
        <v>3</v>
      </c>
      <c r="D5" s="95"/>
    </row>
    <row r="6" spans="1:4" ht="24" customHeight="1">
      <c r="A6" s="5" t="s">
        <v>4</v>
      </c>
      <c r="B6" s="5" t="s">
        <v>5</v>
      </c>
      <c r="C6" s="5" t="s">
        <v>6</v>
      </c>
      <c r="D6" s="5" t="s">
        <v>5</v>
      </c>
    </row>
    <row r="7" spans="1:4" ht="17.25" customHeight="1">
      <c r="A7" s="6" t="s">
        <v>7</v>
      </c>
      <c r="B7" s="7">
        <v>56393317.68</v>
      </c>
      <c r="C7" s="6" t="s">
        <v>8</v>
      </c>
      <c r="D7" s="7"/>
    </row>
    <row r="8" spans="1:4" ht="17.25" customHeight="1">
      <c r="A8" s="6" t="s">
        <v>9</v>
      </c>
      <c r="B8" s="7"/>
      <c r="C8" s="6" t="s">
        <v>10</v>
      </c>
      <c r="D8" s="7"/>
    </row>
    <row r="9" spans="1:4" ht="17.25" customHeight="1">
      <c r="A9" s="6" t="s">
        <v>11</v>
      </c>
      <c r="B9" s="7"/>
      <c r="C9" s="8" t="s">
        <v>12</v>
      </c>
      <c r="D9" s="7"/>
    </row>
    <row r="10" spans="1:4" ht="17.25" customHeight="1">
      <c r="A10" s="6" t="s">
        <v>13</v>
      </c>
      <c r="B10" s="7"/>
      <c r="C10" s="8" t="s">
        <v>14</v>
      </c>
      <c r="D10" s="7"/>
    </row>
    <row r="11" spans="1:4" ht="17.25" customHeight="1">
      <c r="A11" s="6" t="s">
        <v>15</v>
      </c>
      <c r="B11" s="7">
        <v>208965970</v>
      </c>
      <c r="C11" s="8" t="s">
        <v>16</v>
      </c>
      <c r="D11" s="7"/>
    </row>
    <row r="12" spans="1:4" ht="17.25" customHeight="1">
      <c r="A12" s="6" t="s">
        <v>17</v>
      </c>
      <c r="B12" s="7">
        <v>208965970</v>
      </c>
      <c r="C12" s="8" t="s">
        <v>18</v>
      </c>
      <c r="D12" s="7"/>
    </row>
    <row r="13" spans="1:4" ht="17.25" customHeight="1">
      <c r="A13" s="6" t="s">
        <v>19</v>
      </c>
      <c r="B13" s="7"/>
      <c r="C13" s="9" t="s">
        <v>20</v>
      </c>
      <c r="D13" s="7">
        <v>220907487.68000001</v>
      </c>
    </row>
    <row r="14" spans="1:4" ht="17.25" customHeight="1">
      <c r="A14" s="6" t="s">
        <v>21</v>
      </c>
      <c r="B14" s="7"/>
      <c r="C14" s="9" t="s">
        <v>22</v>
      </c>
      <c r="D14" s="7">
        <v>21932800</v>
      </c>
    </row>
    <row r="15" spans="1:4" ht="17.25" customHeight="1">
      <c r="A15" s="6" t="s">
        <v>23</v>
      </c>
      <c r="B15" s="7"/>
      <c r="C15" s="9" t="s">
        <v>24</v>
      </c>
      <c r="D15" s="7">
        <v>10187000</v>
      </c>
    </row>
    <row r="16" spans="1:4" ht="17.25" customHeight="1">
      <c r="A16" s="6" t="s">
        <v>25</v>
      </c>
      <c r="B16" s="7"/>
      <c r="C16" s="9" t="s">
        <v>26</v>
      </c>
      <c r="D16" s="7"/>
    </row>
    <row r="17" spans="1:4" ht="17.25" customHeight="1">
      <c r="A17" s="10"/>
      <c r="B17" s="7"/>
      <c r="C17" s="9" t="s">
        <v>27</v>
      </c>
      <c r="D17" s="7"/>
    </row>
    <row r="18" spans="1:4" ht="17.25" customHeight="1">
      <c r="A18" s="11"/>
      <c r="B18" s="7"/>
      <c r="C18" s="9" t="s">
        <v>28</v>
      </c>
      <c r="D18" s="7"/>
    </row>
    <row r="19" spans="1:4" ht="17.25" customHeight="1">
      <c r="A19" s="11"/>
      <c r="B19" s="7"/>
      <c r="C19" s="9" t="s">
        <v>29</v>
      </c>
      <c r="D19" s="7"/>
    </row>
    <row r="20" spans="1:4" ht="17.25" customHeight="1">
      <c r="A20" s="11"/>
      <c r="B20" s="7"/>
      <c r="C20" s="9" t="s">
        <v>30</v>
      </c>
      <c r="D20" s="7"/>
    </row>
    <row r="21" spans="1:4" ht="17.25" customHeight="1">
      <c r="A21" s="11"/>
      <c r="B21" s="7"/>
      <c r="C21" s="9" t="s">
        <v>31</v>
      </c>
      <c r="D21" s="7"/>
    </row>
    <row r="22" spans="1:4" ht="17.25" customHeight="1">
      <c r="A22" s="11"/>
      <c r="B22" s="7"/>
      <c r="C22" s="9" t="s">
        <v>32</v>
      </c>
      <c r="D22" s="7"/>
    </row>
    <row r="23" spans="1:4" ht="17.25" customHeight="1">
      <c r="A23" s="11"/>
      <c r="B23" s="7"/>
      <c r="C23" s="9" t="s">
        <v>33</v>
      </c>
      <c r="D23" s="7"/>
    </row>
    <row r="24" spans="1:4" ht="17.25" customHeight="1">
      <c r="A24" s="11"/>
      <c r="B24" s="7"/>
      <c r="C24" s="9" t="s">
        <v>34</v>
      </c>
      <c r="D24" s="7"/>
    </row>
    <row r="25" spans="1:4" ht="17.25" customHeight="1">
      <c r="A25" s="11"/>
      <c r="B25" s="7"/>
      <c r="C25" s="9" t="s">
        <v>35</v>
      </c>
      <c r="D25" s="7">
        <v>12332000</v>
      </c>
    </row>
    <row r="26" spans="1:4" ht="17.25" customHeight="1">
      <c r="A26" s="11"/>
      <c r="B26" s="7"/>
      <c r="C26" s="9" t="s">
        <v>36</v>
      </c>
      <c r="D26" s="7"/>
    </row>
    <row r="27" spans="1:4" ht="17.25" customHeight="1">
      <c r="A27" s="11"/>
      <c r="B27" s="7"/>
      <c r="C27" s="10" t="s">
        <v>37</v>
      </c>
      <c r="D27" s="7"/>
    </row>
    <row r="28" spans="1:4" ht="17.25" customHeight="1">
      <c r="A28" s="11"/>
      <c r="B28" s="7"/>
      <c r="C28" s="9" t="s">
        <v>38</v>
      </c>
      <c r="D28" s="7"/>
    </row>
    <row r="29" spans="1:4" ht="16.5" customHeight="1">
      <c r="A29" s="11"/>
      <c r="B29" s="7"/>
      <c r="C29" s="9" t="s">
        <v>39</v>
      </c>
      <c r="D29" s="7"/>
    </row>
    <row r="30" spans="1:4" ht="16.5" customHeight="1">
      <c r="A30" s="11"/>
      <c r="B30" s="7"/>
      <c r="C30" s="10" t="s">
        <v>40</v>
      </c>
      <c r="D30" s="7"/>
    </row>
    <row r="31" spans="1:4" ht="17.25" customHeight="1">
      <c r="A31" s="11"/>
      <c r="B31" s="7"/>
      <c r="C31" s="10" t="s">
        <v>41</v>
      </c>
      <c r="D31" s="7"/>
    </row>
    <row r="32" spans="1:4" ht="17.25" customHeight="1">
      <c r="A32" s="11"/>
      <c r="B32" s="7"/>
      <c r="C32" s="9" t="s">
        <v>42</v>
      </c>
      <c r="D32" s="7"/>
    </row>
    <row r="33" spans="1:4" ht="16.5" customHeight="1">
      <c r="A33" s="11" t="s">
        <v>43</v>
      </c>
      <c r="B33" s="7">
        <v>265359287.68000001</v>
      </c>
      <c r="C33" s="11" t="s">
        <v>44</v>
      </c>
      <c r="D33" s="7">
        <v>265359287.68000001</v>
      </c>
    </row>
    <row r="34" spans="1:4" ht="16.5" customHeight="1">
      <c r="A34" s="10" t="s">
        <v>45</v>
      </c>
      <c r="B34" s="7"/>
      <c r="C34" s="10" t="s">
        <v>46</v>
      </c>
      <c r="D34" s="7"/>
    </row>
    <row r="35" spans="1:4" ht="16.5" customHeight="1">
      <c r="A35" s="9" t="s">
        <v>47</v>
      </c>
      <c r="B35" s="7"/>
      <c r="C35" s="9" t="s">
        <v>47</v>
      </c>
      <c r="D35" s="7"/>
    </row>
    <row r="36" spans="1:4" ht="16.5" customHeight="1">
      <c r="A36" s="9" t="s">
        <v>48</v>
      </c>
      <c r="B36" s="7"/>
      <c r="C36" s="9" t="s">
        <v>49</v>
      </c>
      <c r="D36" s="7"/>
    </row>
    <row r="37" spans="1:4" ht="16.5" customHeight="1">
      <c r="A37" s="12" t="s">
        <v>50</v>
      </c>
      <c r="B37" s="7">
        <v>265359287.68000001</v>
      </c>
      <c r="C37" s="12" t="s">
        <v>51</v>
      </c>
      <c r="D37" s="7">
        <v>265359287.68000001</v>
      </c>
    </row>
  </sheetData>
  <mergeCells count="4">
    <mergeCell ref="A3:D3"/>
    <mergeCell ref="A4:B4"/>
    <mergeCell ref="A5:B5"/>
    <mergeCell ref="C5:D5"/>
  </mergeCells>
  <phoneticPr fontId="16" type="noConversion"/>
  <printOptions horizontalCentered="1"/>
  <pageMargins left="0.96" right="0.96" top="0.72" bottom="0.72" header="0" footer="0"/>
  <pageSetup paperSize="9" scale="0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11"/>
  <sheetViews>
    <sheetView showZeros="0" workbookViewId="0">
      <pane ySplit="1" topLeftCell="A2" activePane="bottomLeft" state="frozen"/>
      <selection pane="bottomLeft" activeCell="C19" sqref="C19"/>
    </sheetView>
  </sheetViews>
  <sheetFormatPr defaultColWidth="9.125" defaultRowHeight="14.25" customHeight="1"/>
  <cols>
    <col min="1" max="1" width="32.125" customWidth="1"/>
    <col min="2" max="2" width="20.75" customWidth="1"/>
    <col min="3" max="3" width="32.125" customWidth="1"/>
    <col min="4" max="4" width="27.75" customWidth="1"/>
    <col min="5" max="6" width="36.75" customWidth="1"/>
  </cols>
  <sheetData>
    <row r="1" spans="1:20" ht="14.25" customHeight="1">
      <c r="A1" s="1"/>
      <c r="B1" s="1"/>
      <c r="C1" s="1"/>
      <c r="D1" s="1"/>
      <c r="E1" s="1"/>
      <c r="F1" s="1"/>
    </row>
    <row r="2" spans="1:20" ht="12" customHeight="1">
      <c r="A2" s="60">
        <v>1</v>
      </c>
      <c r="B2" s="61">
        <v>0</v>
      </c>
      <c r="C2" s="60">
        <v>1</v>
      </c>
      <c r="D2" s="31"/>
      <c r="E2" s="31"/>
      <c r="F2" s="53" t="s">
        <v>448</v>
      </c>
    </row>
    <row r="3" spans="1:20" ht="42" customHeight="1">
      <c r="A3" s="180" t="str">
        <f>"2025"&amp;"年部门政府性基金预算支出预算表"</f>
        <v>2025年部门政府性基金预算支出预算表</v>
      </c>
      <c r="B3" s="181" t="s">
        <v>449</v>
      </c>
      <c r="C3" s="182"/>
      <c r="D3" s="127"/>
      <c r="E3" s="127"/>
      <c r="F3" s="127"/>
    </row>
    <row r="4" spans="1:20" ht="13.5" customHeight="1">
      <c r="A4" s="162" t="str">
        <f>"单位名称："&amp;"昆明市融媒体中心"</f>
        <v>单位名称：昆明市融媒体中心</v>
      </c>
      <c r="B4" s="162" t="s">
        <v>450</v>
      </c>
      <c r="C4" s="186"/>
      <c r="D4" s="31"/>
      <c r="E4" s="31"/>
      <c r="F4" s="53" t="s">
        <v>1</v>
      </c>
    </row>
    <row r="5" spans="1:20" ht="19.5" customHeight="1">
      <c r="A5" s="137" t="s">
        <v>174</v>
      </c>
      <c r="B5" s="184" t="s">
        <v>73</v>
      </c>
      <c r="C5" s="137" t="s">
        <v>74</v>
      </c>
      <c r="D5" s="168" t="s">
        <v>451</v>
      </c>
      <c r="E5" s="135"/>
      <c r="F5" s="136"/>
    </row>
    <row r="6" spans="1:20" ht="18.75" customHeight="1">
      <c r="A6" s="166"/>
      <c r="B6" s="185"/>
      <c r="C6" s="166"/>
      <c r="D6" s="62" t="s">
        <v>55</v>
      </c>
      <c r="E6" s="49" t="s">
        <v>76</v>
      </c>
      <c r="F6" s="62" t="s">
        <v>77</v>
      </c>
    </row>
    <row r="7" spans="1:20" ht="18.75" customHeight="1">
      <c r="A7" s="57">
        <v>1</v>
      </c>
      <c r="B7" s="63" t="s">
        <v>84</v>
      </c>
      <c r="C7" s="57">
        <v>3</v>
      </c>
      <c r="D7" s="34">
        <v>4</v>
      </c>
      <c r="E7" s="34">
        <v>5</v>
      </c>
      <c r="F7" s="34">
        <v>6</v>
      </c>
    </row>
    <row r="8" spans="1:20" ht="21" customHeight="1">
      <c r="A8" s="16"/>
      <c r="B8" s="16"/>
      <c r="C8" s="16"/>
      <c r="D8" s="7"/>
      <c r="E8" s="7"/>
      <c r="F8" s="7"/>
    </row>
    <row r="9" spans="1:20" ht="21" customHeight="1">
      <c r="A9" s="16"/>
      <c r="B9" s="16"/>
      <c r="C9" s="16"/>
      <c r="D9" s="7"/>
      <c r="E9" s="7"/>
      <c r="F9" s="7"/>
    </row>
    <row r="10" spans="1:20" ht="18.75" customHeight="1">
      <c r="A10" s="104" t="s">
        <v>164</v>
      </c>
      <c r="B10" s="104" t="s">
        <v>164</v>
      </c>
      <c r="C10" s="183" t="s">
        <v>164</v>
      </c>
      <c r="D10" s="7"/>
      <c r="E10" s="7"/>
      <c r="F10" s="7"/>
    </row>
    <row r="11" spans="1:20" ht="14.25" customHeight="1">
      <c r="A11" s="231" t="s">
        <v>514</v>
      </c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</row>
  </sheetData>
  <mergeCells count="8">
    <mergeCell ref="A11:T11"/>
    <mergeCell ref="A3:F3"/>
    <mergeCell ref="A10:C10"/>
    <mergeCell ref="D5:F5"/>
    <mergeCell ref="B5:B6"/>
    <mergeCell ref="C5:C6"/>
    <mergeCell ref="A5:A6"/>
    <mergeCell ref="A4:C4"/>
  </mergeCells>
  <phoneticPr fontId="16" type="noConversion"/>
  <printOptions horizontalCentered="1"/>
  <pageMargins left="0.37" right="0.37" top="0.56000000000000005" bottom="0.56000000000000005" header="0.48" footer="0.48"/>
  <pageSetup paperSize="9" scale="98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S11"/>
  <sheetViews>
    <sheetView showZeros="0" workbookViewId="0">
      <pane ySplit="1" topLeftCell="A2" activePane="bottomLeft" state="frozen"/>
      <selection pane="bottomLeft"/>
    </sheetView>
  </sheetViews>
  <sheetFormatPr defaultColWidth="9.125" defaultRowHeight="14.25" customHeight="1"/>
  <cols>
    <col min="1" max="2" width="32.625" customWidth="1"/>
    <col min="3" max="3" width="41.125" customWidth="1"/>
    <col min="4" max="4" width="21.75" customWidth="1"/>
    <col min="5" max="5" width="35.25" customWidth="1"/>
    <col min="6" max="6" width="7.75" customWidth="1"/>
    <col min="7" max="7" width="11.125" customWidth="1"/>
    <col min="8" max="8" width="13.25" customWidth="1"/>
    <col min="9" max="18" width="20" customWidth="1"/>
    <col min="19" max="19" width="19.875" customWidth="1"/>
  </cols>
  <sheetData>
    <row r="1" spans="1:19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5.75" customHeight="1">
      <c r="B2" s="44"/>
      <c r="C2" s="44"/>
      <c r="R2" s="45"/>
      <c r="S2" s="45" t="s">
        <v>452</v>
      </c>
    </row>
    <row r="3" spans="1:19" ht="41.25" customHeight="1">
      <c r="A3" s="198" t="str">
        <f>"2025"&amp;"年部门政府采购预算表"</f>
        <v>2025年部门政府采购预算表</v>
      </c>
      <c r="B3" s="160"/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0"/>
      <c r="N3" s="161"/>
      <c r="O3" s="161"/>
      <c r="P3" s="160"/>
      <c r="Q3" s="161"/>
      <c r="R3" s="160"/>
      <c r="S3" s="160"/>
    </row>
    <row r="4" spans="1:19" ht="18.75" customHeight="1">
      <c r="A4" s="142" t="str">
        <f>"单位名称："&amp;"昆明市融媒体中心"</f>
        <v>单位名称：昆明市融媒体中心</v>
      </c>
      <c r="B4" s="201"/>
      <c r="C4" s="201"/>
      <c r="D4" s="202"/>
      <c r="E4" s="202"/>
      <c r="F4" s="202"/>
      <c r="G4" s="202"/>
      <c r="H4" s="202"/>
      <c r="I4" s="47"/>
      <c r="J4" s="47"/>
      <c r="K4" s="47"/>
      <c r="L4" s="47"/>
      <c r="R4" s="64"/>
      <c r="S4" s="53" t="s">
        <v>1</v>
      </c>
    </row>
    <row r="5" spans="1:19" ht="15.75" customHeight="1">
      <c r="A5" s="171" t="s">
        <v>173</v>
      </c>
      <c r="B5" s="192" t="s">
        <v>174</v>
      </c>
      <c r="C5" s="192" t="s">
        <v>453</v>
      </c>
      <c r="D5" s="199" t="s">
        <v>454</v>
      </c>
      <c r="E5" s="199" t="s">
        <v>455</v>
      </c>
      <c r="F5" s="199" t="s">
        <v>456</v>
      </c>
      <c r="G5" s="199" t="s">
        <v>457</v>
      </c>
      <c r="H5" s="199" t="s">
        <v>458</v>
      </c>
      <c r="I5" s="200" t="s">
        <v>181</v>
      </c>
      <c r="J5" s="200"/>
      <c r="K5" s="200"/>
      <c r="L5" s="200"/>
      <c r="M5" s="154"/>
      <c r="N5" s="200"/>
      <c r="O5" s="200"/>
      <c r="P5" s="153"/>
      <c r="Q5" s="200"/>
      <c r="R5" s="154"/>
      <c r="S5" s="155"/>
    </row>
    <row r="6" spans="1:19" ht="17.25" customHeight="1">
      <c r="A6" s="174"/>
      <c r="B6" s="193"/>
      <c r="C6" s="193"/>
      <c r="D6" s="190"/>
      <c r="E6" s="190"/>
      <c r="F6" s="190"/>
      <c r="G6" s="190"/>
      <c r="H6" s="190"/>
      <c r="I6" s="190" t="s">
        <v>55</v>
      </c>
      <c r="J6" s="190" t="s">
        <v>58</v>
      </c>
      <c r="K6" s="190" t="s">
        <v>459</v>
      </c>
      <c r="L6" s="190" t="s">
        <v>460</v>
      </c>
      <c r="M6" s="203" t="s">
        <v>461</v>
      </c>
      <c r="N6" s="195" t="s">
        <v>462</v>
      </c>
      <c r="O6" s="195"/>
      <c r="P6" s="196"/>
      <c r="Q6" s="195"/>
      <c r="R6" s="197"/>
      <c r="S6" s="194"/>
    </row>
    <row r="7" spans="1:19" ht="54" customHeight="1">
      <c r="A7" s="175"/>
      <c r="B7" s="194"/>
      <c r="C7" s="194"/>
      <c r="D7" s="191"/>
      <c r="E7" s="191"/>
      <c r="F7" s="191"/>
      <c r="G7" s="191"/>
      <c r="H7" s="191"/>
      <c r="I7" s="191"/>
      <c r="J7" s="191" t="s">
        <v>57</v>
      </c>
      <c r="K7" s="191"/>
      <c r="L7" s="191"/>
      <c r="M7" s="204"/>
      <c r="N7" s="66" t="s">
        <v>57</v>
      </c>
      <c r="O7" s="66" t="s">
        <v>64</v>
      </c>
      <c r="P7" s="65" t="s">
        <v>65</v>
      </c>
      <c r="Q7" s="66" t="s">
        <v>66</v>
      </c>
      <c r="R7" s="67" t="s">
        <v>67</v>
      </c>
      <c r="S7" s="65" t="s">
        <v>68</v>
      </c>
    </row>
    <row r="8" spans="1:19" ht="18" customHeight="1">
      <c r="A8" s="68">
        <v>1</v>
      </c>
      <c r="B8" s="68" t="s">
        <v>84</v>
      </c>
      <c r="C8" s="69">
        <v>3</v>
      </c>
      <c r="D8" s="69">
        <v>4</v>
      </c>
      <c r="E8" s="68">
        <v>5</v>
      </c>
      <c r="F8" s="68">
        <v>6</v>
      </c>
      <c r="G8" s="68">
        <v>7</v>
      </c>
      <c r="H8" s="68">
        <v>8</v>
      </c>
      <c r="I8" s="68">
        <v>9</v>
      </c>
      <c r="J8" s="68">
        <v>10</v>
      </c>
      <c r="K8" s="68">
        <v>11</v>
      </c>
      <c r="L8" s="68">
        <v>12</v>
      </c>
      <c r="M8" s="68">
        <v>13</v>
      </c>
      <c r="N8" s="68">
        <v>14</v>
      </c>
      <c r="O8" s="68">
        <v>15</v>
      </c>
      <c r="P8" s="68">
        <v>16</v>
      </c>
      <c r="Q8" s="68">
        <v>17</v>
      </c>
      <c r="R8" s="68">
        <v>18</v>
      </c>
      <c r="S8" s="68">
        <v>19</v>
      </c>
    </row>
    <row r="9" spans="1:19" ht="21" customHeight="1">
      <c r="A9" s="70" t="s">
        <v>70</v>
      </c>
      <c r="B9" s="71" t="s">
        <v>70</v>
      </c>
      <c r="C9" s="71" t="s">
        <v>264</v>
      </c>
      <c r="D9" s="72" t="s">
        <v>463</v>
      </c>
      <c r="E9" s="72" t="s">
        <v>464</v>
      </c>
      <c r="F9" s="72" t="s">
        <v>436</v>
      </c>
      <c r="G9" s="73">
        <v>1000</v>
      </c>
      <c r="H9" s="7">
        <v>2100000</v>
      </c>
      <c r="I9" s="7">
        <v>5000000</v>
      </c>
      <c r="J9" s="7">
        <v>5000000</v>
      </c>
      <c r="K9" s="7"/>
      <c r="L9" s="7"/>
      <c r="M9" s="7"/>
      <c r="N9" s="7"/>
      <c r="O9" s="7"/>
      <c r="P9" s="7"/>
      <c r="Q9" s="7"/>
      <c r="R9" s="7"/>
      <c r="S9" s="7"/>
    </row>
    <row r="10" spans="1:19" ht="21" customHeight="1">
      <c r="A10" s="187" t="s">
        <v>164</v>
      </c>
      <c r="B10" s="188"/>
      <c r="C10" s="188"/>
      <c r="D10" s="189"/>
      <c r="E10" s="189"/>
      <c r="F10" s="189"/>
      <c r="G10" s="97"/>
      <c r="H10" s="7">
        <v>2100000</v>
      </c>
      <c r="I10" s="7">
        <v>5000000</v>
      </c>
      <c r="J10" s="7">
        <v>5000000</v>
      </c>
      <c r="K10" s="7"/>
      <c r="L10" s="7"/>
      <c r="M10" s="7"/>
      <c r="N10" s="7"/>
      <c r="O10" s="7"/>
      <c r="P10" s="7"/>
      <c r="Q10" s="7"/>
      <c r="R10" s="7"/>
      <c r="S10" s="7"/>
    </row>
    <row r="11" spans="1:19" ht="21" customHeight="1">
      <c r="A11" s="205" t="s">
        <v>465</v>
      </c>
      <c r="B11" s="206"/>
      <c r="C11" s="206"/>
      <c r="D11" s="205"/>
      <c r="E11" s="205"/>
      <c r="F11" s="205"/>
      <c r="G11" s="207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</row>
  </sheetData>
  <mergeCells count="19">
    <mergeCell ref="A11:S11"/>
    <mergeCell ref="A3:S3"/>
    <mergeCell ref="A5:A7"/>
    <mergeCell ref="D5:D7"/>
    <mergeCell ref="E5:E7"/>
    <mergeCell ref="F5:F7"/>
    <mergeCell ref="G5:G7"/>
    <mergeCell ref="H5:H7"/>
    <mergeCell ref="I5:S5"/>
    <mergeCell ref="K6:K7"/>
    <mergeCell ref="L6:L7"/>
    <mergeCell ref="A4:H4"/>
    <mergeCell ref="M6:M7"/>
    <mergeCell ref="I6:I7"/>
    <mergeCell ref="A10:G10"/>
    <mergeCell ref="J6:J7"/>
    <mergeCell ref="C5:C7"/>
    <mergeCell ref="B5:B7"/>
    <mergeCell ref="N6:S6"/>
  </mergeCells>
  <phoneticPr fontId="16" type="noConversion"/>
  <printOptions horizontalCentered="1"/>
  <pageMargins left="0.96" right="0.96" top="0.72" bottom="0.72" header="0" footer="0"/>
  <pageSetup paperSize="9" scale="60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11"/>
  <sheetViews>
    <sheetView showZeros="0" workbookViewId="0">
      <pane ySplit="1" topLeftCell="A2" activePane="bottomLeft" state="frozen"/>
      <selection pane="bottomLeft" activeCell="A3" sqref="A3:T3"/>
    </sheetView>
  </sheetViews>
  <sheetFormatPr defaultColWidth="9.125" defaultRowHeight="14.25" customHeight="1"/>
  <cols>
    <col min="1" max="5" width="39.125" customWidth="1"/>
    <col min="6" max="6" width="27.625" customWidth="1"/>
    <col min="7" max="7" width="28.625" customWidth="1"/>
    <col min="8" max="8" width="28.125" customWidth="1"/>
    <col min="9" max="9" width="39.125" customWidth="1"/>
    <col min="10" max="18" width="20.375" customWidth="1"/>
    <col min="19" max="20" width="20.25" customWidth="1"/>
  </cols>
  <sheetData>
    <row r="1" spans="1:20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6.5" customHeight="1">
      <c r="A2" s="74"/>
      <c r="B2" s="44"/>
      <c r="C2" s="44"/>
      <c r="D2" s="44"/>
      <c r="E2" s="44"/>
      <c r="F2" s="44"/>
      <c r="G2" s="44"/>
      <c r="H2" s="74"/>
      <c r="I2" s="74"/>
      <c r="J2" s="74"/>
      <c r="K2" s="74"/>
      <c r="L2" s="74"/>
      <c r="M2" s="74"/>
      <c r="N2" s="75"/>
      <c r="O2" s="74"/>
      <c r="P2" s="74"/>
      <c r="Q2" s="44"/>
      <c r="R2" s="74"/>
      <c r="S2" s="76"/>
      <c r="T2" s="76" t="s">
        <v>466</v>
      </c>
    </row>
    <row r="3" spans="1:20" ht="41.25" customHeight="1">
      <c r="A3" s="209" t="str">
        <f>"2025"&amp;"年部门政府购买服务预算表"</f>
        <v>2025年部门政府购买服务预算表</v>
      </c>
      <c r="B3" s="160"/>
      <c r="C3" s="160"/>
      <c r="D3" s="160"/>
      <c r="E3" s="160"/>
      <c r="F3" s="160"/>
      <c r="G3" s="160"/>
      <c r="H3" s="210"/>
      <c r="I3" s="210"/>
      <c r="J3" s="210"/>
      <c r="K3" s="210"/>
      <c r="L3" s="210"/>
      <c r="M3" s="210"/>
      <c r="N3" s="211"/>
      <c r="O3" s="210"/>
      <c r="P3" s="210"/>
      <c r="Q3" s="160"/>
      <c r="R3" s="210"/>
      <c r="S3" s="211"/>
      <c r="T3" s="160"/>
    </row>
    <row r="4" spans="1:20" ht="22.5" customHeight="1">
      <c r="A4" s="212" t="str">
        <f>"单位名称："&amp;"昆明市融媒体中心"</f>
        <v>单位名称：昆明市融媒体中心</v>
      </c>
      <c r="B4" s="201"/>
      <c r="C4" s="201"/>
      <c r="D4" s="201"/>
      <c r="E4" s="201"/>
      <c r="F4" s="201"/>
      <c r="G4" s="201"/>
      <c r="H4" s="213"/>
      <c r="I4" s="213"/>
      <c r="J4" s="77"/>
      <c r="K4" s="77"/>
      <c r="L4" s="77"/>
      <c r="M4" s="77"/>
      <c r="N4" s="75"/>
      <c r="O4" s="74"/>
      <c r="P4" s="74"/>
      <c r="Q4" s="44"/>
      <c r="R4" s="74"/>
      <c r="S4" s="78"/>
      <c r="T4" s="76" t="s">
        <v>1</v>
      </c>
    </row>
    <row r="5" spans="1:20" ht="24" customHeight="1">
      <c r="A5" s="171" t="s">
        <v>173</v>
      </c>
      <c r="B5" s="192" t="s">
        <v>174</v>
      </c>
      <c r="C5" s="192" t="s">
        <v>453</v>
      </c>
      <c r="D5" s="192" t="s">
        <v>467</v>
      </c>
      <c r="E5" s="192" t="s">
        <v>468</v>
      </c>
      <c r="F5" s="192" t="s">
        <v>469</v>
      </c>
      <c r="G5" s="192" t="s">
        <v>470</v>
      </c>
      <c r="H5" s="199" t="s">
        <v>471</v>
      </c>
      <c r="I5" s="199" t="s">
        <v>472</v>
      </c>
      <c r="J5" s="200" t="s">
        <v>181</v>
      </c>
      <c r="K5" s="200"/>
      <c r="L5" s="200"/>
      <c r="M5" s="200"/>
      <c r="N5" s="154"/>
      <c r="O5" s="200"/>
      <c r="P5" s="200"/>
      <c r="Q5" s="153"/>
      <c r="R5" s="200"/>
      <c r="S5" s="154"/>
      <c r="T5" s="155"/>
    </row>
    <row r="6" spans="1:20" ht="24" customHeight="1">
      <c r="A6" s="174"/>
      <c r="B6" s="193"/>
      <c r="C6" s="193"/>
      <c r="D6" s="193"/>
      <c r="E6" s="193"/>
      <c r="F6" s="193"/>
      <c r="G6" s="193"/>
      <c r="H6" s="190"/>
      <c r="I6" s="190"/>
      <c r="J6" s="190" t="s">
        <v>55</v>
      </c>
      <c r="K6" s="190" t="s">
        <v>58</v>
      </c>
      <c r="L6" s="190" t="s">
        <v>459</v>
      </c>
      <c r="M6" s="190" t="s">
        <v>460</v>
      </c>
      <c r="N6" s="203" t="s">
        <v>461</v>
      </c>
      <c r="O6" s="195" t="s">
        <v>462</v>
      </c>
      <c r="P6" s="195"/>
      <c r="Q6" s="196"/>
      <c r="R6" s="195"/>
      <c r="S6" s="197"/>
      <c r="T6" s="194"/>
    </row>
    <row r="7" spans="1:20" ht="54" customHeight="1">
      <c r="A7" s="175"/>
      <c r="B7" s="194"/>
      <c r="C7" s="194"/>
      <c r="D7" s="194"/>
      <c r="E7" s="194"/>
      <c r="F7" s="194"/>
      <c r="G7" s="194"/>
      <c r="H7" s="191"/>
      <c r="I7" s="191"/>
      <c r="J7" s="191"/>
      <c r="K7" s="191" t="s">
        <v>57</v>
      </c>
      <c r="L7" s="191"/>
      <c r="M7" s="191"/>
      <c r="N7" s="204"/>
      <c r="O7" s="66" t="s">
        <v>57</v>
      </c>
      <c r="P7" s="66" t="s">
        <v>64</v>
      </c>
      <c r="Q7" s="65" t="s">
        <v>65</v>
      </c>
      <c r="R7" s="66" t="s">
        <v>66</v>
      </c>
      <c r="S7" s="67" t="s">
        <v>67</v>
      </c>
      <c r="T7" s="65" t="s">
        <v>68</v>
      </c>
    </row>
    <row r="8" spans="1:20" ht="17.25" customHeight="1">
      <c r="A8" s="33">
        <v>1</v>
      </c>
      <c r="B8" s="65">
        <v>2</v>
      </c>
      <c r="C8" s="33">
        <v>3</v>
      </c>
      <c r="D8" s="33">
        <v>4</v>
      </c>
      <c r="E8" s="65">
        <v>5</v>
      </c>
      <c r="F8" s="33">
        <v>6</v>
      </c>
      <c r="G8" s="33">
        <v>7</v>
      </c>
      <c r="H8" s="65">
        <v>8</v>
      </c>
      <c r="I8" s="33">
        <v>9</v>
      </c>
      <c r="J8" s="33">
        <v>10</v>
      </c>
      <c r="K8" s="65">
        <v>11</v>
      </c>
      <c r="L8" s="33">
        <v>12</v>
      </c>
      <c r="M8" s="33">
        <v>13</v>
      </c>
      <c r="N8" s="65">
        <v>14</v>
      </c>
      <c r="O8" s="33">
        <v>15</v>
      </c>
      <c r="P8" s="33">
        <v>16</v>
      </c>
      <c r="Q8" s="65">
        <v>17</v>
      </c>
      <c r="R8" s="33">
        <v>18</v>
      </c>
      <c r="S8" s="33">
        <v>19</v>
      </c>
      <c r="T8" s="33">
        <v>20</v>
      </c>
    </row>
    <row r="9" spans="1:20" ht="21" customHeight="1">
      <c r="A9" s="70"/>
      <c r="B9" s="71"/>
      <c r="C9" s="71"/>
      <c r="D9" s="71"/>
      <c r="E9" s="71"/>
      <c r="F9" s="71"/>
      <c r="G9" s="71"/>
      <c r="H9" s="72"/>
      <c r="I9" s="72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ht="21" customHeight="1">
      <c r="A10" s="187" t="s">
        <v>164</v>
      </c>
      <c r="B10" s="188"/>
      <c r="C10" s="188"/>
      <c r="D10" s="188"/>
      <c r="E10" s="188"/>
      <c r="F10" s="188"/>
      <c r="G10" s="188"/>
      <c r="H10" s="189"/>
      <c r="I10" s="110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ht="14.25" customHeight="1">
      <c r="A11" s="231" t="s">
        <v>515</v>
      </c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</row>
  </sheetData>
  <mergeCells count="20">
    <mergeCell ref="A11:T11"/>
    <mergeCell ref="A3:T3"/>
    <mergeCell ref="A5:A7"/>
    <mergeCell ref="H5:H7"/>
    <mergeCell ref="I5:I7"/>
    <mergeCell ref="J5:T5"/>
    <mergeCell ref="L6:L7"/>
    <mergeCell ref="M6:M7"/>
    <mergeCell ref="A4:I4"/>
    <mergeCell ref="N6:N7"/>
    <mergeCell ref="J6:J7"/>
    <mergeCell ref="O6:T6"/>
    <mergeCell ref="A10:I10"/>
    <mergeCell ref="K6:K7"/>
    <mergeCell ref="B5:B7"/>
    <mergeCell ref="C5:C7"/>
    <mergeCell ref="F5:F7"/>
    <mergeCell ref="G5:G7"/>
    <mergeCell ref="D5:D7"/>
    <mergeCell ref="E5:E7"/>
  </mergeCells>
  <phoneticPr fontId="16" type="noConversion"/>
  <printOptions horizontalCentered="1"/>
  <pageMargins left="0.96" right="0.96" top="0.72" bottom="0.72" header="0" footer="0"/>
  <pageSetup paperSize="9" scale="60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X10"/>
  <sheetViews>
    <sheetView showZeros="0" workbookViewId="0">
      <pane ySplit="1" topLeftCell="A2" activePane="bottomLeft" state="frozen"/>
      <selection pane="bottomLeft" activeCell="A3" sqref="A3:X3"/>
    </sheetView>
  </sheetViews>
  <sheetFormatPr defaultColWidth="9.125" defaultRowHeight="14.25" customHeight="1"/>
  <cols>
    <col min="1" max="1" width="37.75" customWidth="1"/>
    <col min="2" max="24" width="20" customWidth="1"/>
  </cols>
  <sheetData>
    <row r="1" spans="1:24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7.25" customHeight="1">
      <c r="D2" s="29"/>
      <c r="W2" s="45"/>
      <c r="X2" s="45" t="s">
        <v>473</v>
      </c>
    </row>
    <row r="3" spans="1:24" ht="41.25" customHeight="1">
      <c r="A3" s="198" t="str">
        <f>"2025"&amp;"年市对下转移支付预算表"</f>
        <v>2025年市对下转移支付预算表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0"/>
      <c r="X3" s="160"/>
    </row>
    <row r="4" spans="1:24" ht="18" customHeight="1">
      <c r="A4" s="212" t="str">
        <f>"单位名称："&amp;"昆明市融媒体中心"</f>
        <v>单位名称：昆明市融媒体中心</v>
      </c>
      <c r="B4" s="213"/>
      <c r="C4" s="213"/>
      <c r="D4" s="214"/>
      <c r="E4" s="215"/>
      <c r="F4" s="215"/>
      <c r="G4" s="215"/>
      <c r="H4" s="215"/>
      <c r="I4" s="215"/>
      <c r="W4" s="64"/>
      <c r="X4" s="64" t="s">
        <v>1</v>
      </c>
    </row>
    <row r="5" spans="1:24" ht="19.5" customHeight="1">
      <c r="A5" s="176" t="s">
        <v>474</v>
      </c>
      <c r="B5" s="168" t="s">
        <v>181</v>
      </c>
      <c r="C5" s="135"/>
      <c r="D5" s="135"/>
      <c r="E5" s="168" t="s">
        <v>475</v>
      </c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53"/>
      <c r="X5" s="155"/>
    </row>
    <row r="6" spans="1:24" ht="40.5" customHeight="1">
      <c r="A6" s="138"/>
      <c r="B6" s="48" t="s">
        <v>55</v>
      </c>
      <c r="C6" s="54" t="s">
        <v>58</v>
      </c>
      <c r="D6" s="79" t="s">
        <v>459</v>
      </c>
      <c r="E6" s="41" t="s">
        <v>476</v>
      </c>
      <c r="F6" s="41" t="s">
        <v>477</v>
      </c>
      <c r="G6" s="41" t="s">
        <v>478</v>
      </c>
      <c r="H6" s="41" t="s">
        <v>479</v>
      </c>
      <c r="I6" s="41" t="s">
        <v>480</v>
      </c>
      <c r="J6" s="41" t="s">
        <v>481</v>
      </c>
      <c r="K6" s="41" t="s">
        <v>482</v>
      </c>
      <c r="L6" s="41" t="s">
        <v>483</v>
      </c>
      <c r="M6" s="41" t="s">
        <v>484</v>
      </c>
      <c r="N6" s="41" t="s">
        <v>485</v>
      </c>
      <c r="O6" s="41" t="s">
        <v>486</v>
      </c>
      <c r="P6" s="41" t="s">
        <v>487</v>
      </c>
      <c r="Q6" s="41" t="s">
        <v>488</v>
      </c>
      <c r="R6" s="41" t="s">
        <v>489</v>
      </c>
      <c r="S6" s="41" t="s">
        <v>490</v>
      </c>
      <c r="T6" s="41" t="s">
        <v>491</v>
      </c>
      <c r="U6" s="41" t="s">
        <v>492</v>
      </c>
      <c r="V6" s="41" t="s">
        <v>493</v>
      </c>
      <c r="W6" s="41" t="s">
        <v>494</v>
      </c>
      <c r="X6" s="80" t="s">
        <v>495</v>
      </c>
    </row>
    <row r="7" spans="1:24" ht="19.5" customHeight="1">
      <c r="A7" s="56">
        <v>1</v>
      </c>
      <c r="B7" s="56">
        <v>2</v>
      </c>
      <c r="C7" s="56">
        <v>3</v>
      </c>
      <c r="D7" s="38">
        <v>4</v>
      </c>
      <c r="E7" s="50">
        <v>5</v>
      </c>
      <c r="F7" s="56">
        <v>6</v>
      </c>
      <c r="G7" s="56">
        <v>7</v>
      </c>
      <c r="H7" s="38">
        <v>8</v>
      </c>
      <c r="I7" s="56">
        <v>9</v>
      </c>
      <c r="J7" s="56">
        <v>10</v>
      </c>
      <c r="K7" s="56">
        <v>11</v>
      </c>
      <c r="L7" s="38">
        <v>12</v>
      </c>
      <c r="M7" s="56">
        <v>13</v>
      </c>
      <c r="N7" s="56">
        <v>14</v>
      </c>
      <c r="O7" s="56">
        <v>15</v>
      </c>
      <c r="P7" s="38">
        <v>16</v>
      </c>
      <c r="Q7" s="56">
        <v>17</v>
      </c>
      <c r="R7" s="56">
        <v>18</v>
      </c>
      <c r="S7" s="56">
        <v>19</v>
      </c>
      <c r="T7" s="38">
        <v>20</v>
      </c>
      <c r="U7" s="38">
        <v>21</v>
      </c>
      <c r="V7" s="38">
        <v>22</v>
      </c>
      <c r="W7" s="50">
        <v>23</v>
      </c>
      <c r="X7" s="50">
        <v>24</v>
      </c>
    </row>
    <row r="8" spans="1:24" ht="19.5" customHeight="1">
      <c r="A8" s="2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ht="19.5" customHeight="1">
      <c r="A9" s="25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ht="14.25" customHeight="1">
      <c r="A10" s="231" t="s">
        <v>516</v>
      </c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</row>
  </sheetData>
  <mergeCells count="6">
    <mergeCell ref="A10:T10"/>
    <mergeCell ref="A3:X3"/>
    <mergeCell ref="A5:A6"/>
    <mergeCell ref="B5:D5"/>
    <mergeCell ref="A4:I4"/>
    <mergeCell ref="E5:X5"/>
  </mergeCells>
  <phoneticPr fontId="16" type="noConversion"/>
  <printOptions horizontalCentered="1"/>
  <pageMargins left="0.96" right="0.96" top="0.72" bottom="0.72" header="0" footer="0"/>
  <pageSetup paperSize="9" scale="57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9"/>
  <sheetViews>
    <sheetView showZeros="0" workbookViewId="0">
      <pane ySplit="1" topLeftCell="A2" activePane="bottomLeft" state="frozen"/>
      <selection pane="bottomLeft" activeCell="B22" sqref="B22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18.875" customWidth="1"/>
  </cols>
  <sheetData>
    <row r="1" spans="1:20" ht="12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20" ht="16.5" customHeight="1">
      <c r="J2" s="45" t="s">
        <v>496</v>
      </c>
    </row>
    <row r="3" spans="1:20" ht="41.25" customHeight="1">
      <c r="A3" s="216" t="str">
        <f>"2025"&amp;"年市对下转移支付绩效目标表"</f>
        <v>2025年市对下转移支付绩效目标表</v>
      </c>
      <c r="B3" s="161"/>
      <c r="C3" s="161"/>
      <c r="D3" s="161"/>
      <c r="E3" s="161"/>
      <c r="F3" s="160"/>
      <c r="G3" s="161"/>
      <c r="H3" s="160"/>
      <c r="I3" s="160"/>
      <c r="J3" s="161"/>
    </row>
    <row r="4" spans="1:20" ht="17.25" customHeight="1">
      <c r="A4" s="162" t="str">
        <f>"单位名称："&amp;"昆明市融媒体中心"</f>
        <v>单位名称：昆明市融媒体中心</v>
      </c>
      <c r="B4" s="91"/>
      <c r="C4" s="91"/>
      <c r="D4" s="91"/>
      <c r="E4" s="91"/>
      <c r="F4" s="91"/>
      <c r="G4" s="91"/>
      <c r="H4" s="91"/>
    </row>
    <row r="5" spans="1:20" ht="44.25" customHeight="1">
      <c r="A5" s="55" t="s">
        <v>474</v>
      </c>
      <c r="B5" s="55" t="s">
        <v>280</v>
      </c>
      <c r="C5" s="55" t="s">
        <v>281</v>
      </c>
      <c r="D5" s="55" t="s">
        <v>282</v>
      </c>
      <c r="E5" s="55" t="s">
        <v>283</v>
      </c>
      <c r="F5" s="57" t="s">
        <v>284</v>
      </c>
      <c r="G5" s="55" t="s">
        <v>285</v>
      </c>
      <c r="H5" s="57" t="s">
        <v>286</v>
      </c>
      <c r="I5" s="57" t="s">
        <v>287</v>
      </c>
      <c r="J5" s="55" t="s">
        <v>288</v>
      </c>
    </row>
    <row r="6" spans="1:20" ht="14.25" customHeight="1">
      <c r="A6" s="55">
        <v>1</v>
      </c>
      <c r="B6" s="55">
        <v>2</v>
      </c>
      <c r="C6" s="55">
        <v>3</v>
      </c>
      <c r="D6" s="55">
        <v>4</v>
      </c>
      <c r="E6" s="55">
        <v>5</v>
      </c>
      <c r="F6" s="57">
        <v>6</v>
      </c>
      <c r="G6" s="55">
        <v>7</v>
      </c>
      <c r="H6" s="57">
        <v>8</v>
      </c>
      <c r="I6" s="57">
        <v>9</v>
      </c>
      <c r="J6" s="55">
        <v>10</v>
      </c>
    </row>
    <row r="7" spans="1:20" ht="42" customHeight="1">
      <c r="A7" s="26"/>
      <c r="B7" s="25"/>
      <c r="C7" s="25"/>
      <c r="D7" s="25"/>
      <c r="E7" s="59"/>
      <c r="F7" s="14"/>
      <c r="G7" s="59"/>
      <c r="H7" s="14"/>
      <c r="I7" s="14"/>
      <c r="J7" s="59"/>
    </row>
    <row r="8" spans="1:20" ht="42" customHeight="1">
      <c r="A8" s="26"/>
      <c r="B8" s="16"/>
      <c r="C8" s="16"/>
      <c r="D8" s="16"/>
      <c r="E8" s="26"/>
      <c r="F8" s="16"/>
      <c r="G8" s="26"/>
      <c r="H8" s="16"/>
      <c r="I8" s="16"/>
      <c r="J8" s="26"/>
    </row>
    <row r="9" spans="1:20" ht="12" customHeight="1">
      <c r="A9" s="231" t="s">
        <v>519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</row>
  </sheetData>
  <mergeCells count="3">
    <mergeCell ref="A3:J3"/>
    <mergeCell ref="A4:H4"/>
    <mergeCell ref="A9:T9"/>
  </mergeCells>
  <phoneticPr fontId="16" type="noConversion"/>
  <printOptions horizontalCentered="1"/>
  <pageMargins left="0.96" right="0.96" top="0.72" bottom="0.72" header="0" footer="0"/>
  <pageSetup paperSize="9" scale="69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10"/>
  <sheetViews>
    <sheetView showZeros="0" workbookViewId="0">
      <pane ySplit="1" topLeftCell="A2" activePane="bottomLeft" state="frozen"/>
      <selection pane="bottomLeft" activeCell="D21" sqref="D21"/>
    </sheetView>
  </sheetViews>
  <sheetFormatPr defaultColWidth="10.375" defaultRowHeight="14.25" customHeight="1"/>
  <cols>
    <col min="1" max="3" width="33.75" customWidth="1"/>
    <col min="4" max="4" width="45.625" customWidth="1"/>
    <col min="5" max="5" width="27.625" customWidth="1"/>
    <col min="6" max="6" width="21.75" customWidth="1"/>
    <col min="7" max="9" width="26.25" customWidth="1"/>
  </cols>
  <sheetData>
    <row r="1" spans="1:20" ht="14.25" customHeight="1">
      <c r="A1" s="1"/>
      <c r="B1" s="1"/>
      <c r="C1" s="1"/>
      <c r="D1" s="1"/>
      <c r="E1" s="1"/>
      <c r="F1" s="1"/>
      <c r="G1" s="1"/>
      <c r="H1" s="1"/>
      <c r="I1" s="1"/>
    </row>
    <row r="2" spans="1:20" ht="14.25" customHeight="1">
      <c r="A2" s="221" t="s">
        <v>497</v>
      </c>
      <c r="B2" s="222"/>
      <c r="C2" s="222"/>
      <c r="D2" s="223"/>
      <c r="E2" s="223"/>
      <c r="F2" s="223"/>
      <c r="G2" s="222"/>
      <c r="H2" s="222"/>
      <c r="I2" s="223"/>
    </row>
    <row r="3" spans="1:20" ht="41.25" customHeight="1">
      <c r="A3" s="100" t="str">
        <f>"2025"&amp;"年新增资产配置预算表"</f>
        <v>2025年新增资产配置预算表</v>
      </c>
      <c r="B3" s="141"/>
      <c r="C3" s="141"/>
      <c r="D3" s="140"/>
      <c r="E3" s="140"/>
      <c r="F3" s="140"/>
      <c r="G3" s="141"/>
      <c r="H3" s="141"/>
      <c r="I3" s="140"/>
    </row>
    <row r="4" spans="1:20" ht="14.25" customHeight="1">
      <c r="A4" s="92" t="str">
        <f>"单位名称："&amp;"昆明市融媒体中心"</f>
        <v>单位名称：昆明市融媒体中心</v>
      </c>
      <c r="B4" s="224"/>
      <c r="C4" s="224"/>
      <c r="D4" s="2"/>
      <c r="F4" s="39"/>
      <c r="G4" s="24"/>
      <c r="H4" s="24"/>
      <c r="I4" s="3" t="s">
        <v>1</v>
      </c>
    </row>
    <row r="5" spans="1:20" ht="28.5" customHeight="1">
      <c r="A5" s="144" t="s">
        <v>173</v>
      </c>
      <c r="B5" s="147" t="s">
        <v>174</v>
      </c>
      <c r="C5" s="101" t="s">
        <v>498</v>
      </c>
      <c r="D5" s="144" t="s">
        <v>499</v>
      </c>
      <c r="E5" s="144" t="s">
        <v>500</v>
      </c>
      <c r="F5" s="144" t="s">
        <v>501</v>
      </c>
      <c r="G5" s="147" t="s">
        <v>502</v>
      </c>
      <c r="H5" s="225"/>
      <c r="I5" s="144"/>
    </row>
    <row r="6" spans="1:20" ht="21" customHeight="1">
      <c r="A6" s="101"/>
      <c r="B6" s="148"/>
      <c r="C6" s="148"/>
      <c r="D6" s="146"/>
      <c r="E6" s="148"/>
      <c r="F6" s="148"/>
      <c r="G6" s="41" t="s">
        <v>457</v>
      </c>
      <c r="H6" s="41" t="s">
        <v>503</v>
      </c>
      <c r="I6" s="41" t="s">
        <v>504</v>
      </c>
    </row>
    <row r="7" spans="1:20" ht="17.25" customHeight="1">
      <c r="A7" s="19" t="s">
        <v>83</v>
      </c>
      <c r="B7" s="81"/>
      <c r="C7" s="82" t="s">
        <v>84</v>
      </c>
      <c r="D7" s="19" t="s">
        <v>85</v>
      </c>
      <c r="E7" s="83" t="s">
        <v>86</v>
      </c>
      <c r="F7" s="19" t="s">
        <v>87</v>
      </c>
      <c r="G7" s="82" t="s">
        <v>88</v>
      </c>
      <c r="H7" s="20" t="s">
        <v>89</v>
      </c>
      <c r="I7" s="83" t="s">
        <v>90</v>
      </c>
    </row>
    <row r="8" spans="1:20" ht="19.5" customHeight="1">
      <c r="A8" s="21"/>
      <c r="B8" s="9"/>
      <c r="C8" s="9"/>
      <c r="D8" s="26"/>
      <c r="E8" s="16"/>
      <c r="F8" s="20"/>
      <c r="G8" s="84"/>
      <c r="H8" s="85"/>
      <c r="I8" s="85"/>
    </row>
    <row r="9" spans="1:20" ht="19.5" customHeight="1">
      <c r="A9" s="217" t="s">
        <v>55</v>
      </c>
      <c r="B9" s="218"/>
      <c r="C9" s="218"/>
      <c r="D9" s="219"/>
      <c r="E9" s="220"/>
      <c r="F9" s="220"/>
      <c r="G9" s="84"/>
      <c r="H9" s="85"/>
      <c r="I9" s="85"/>
    </row>
    <row r="10" spans="1:20" ht="14.25" customHeight="1">
      <c r="A10" s="231" t="s">
        <v>517</v>
      </c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</row>
  </sheetData>
  <mergeCells count="12">
    <mergeCell ref="A10:T10"/>
    <mergeCell ref="A9:F9"/>
    <mergeCell ref="B5:B6"/>
    <mergeCell ref="A2:I2"/>
    <mergeCell ref="A3:I3"/>
    <mergeCell ref="A4:C4"/>
    <mergeCell ref="G5:I5"/>
    <mergeCell ref="F5:F6"/>
    <mergeCell ref="E5:E6"/>
    <mergeCell ref="D5:D6"/>
    <mergeCell ref="C5:C6"/>
    <mergeCell ref="A5:A6"/>
  </mergeCells>
  <phoneticPr fontId="16" type="noConversion"/>
  <pageMargins left="0.67" right="0.67" top="0.72" bottom="0.72" header="0.28000000000000003" footer="0.28000000000000003"/>
  <pageSetup paperSize="9" scale="0" fitToWidth="0" fitToHeight="0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12"/>
  <sheetViews>
    <sheetView showZeros="0" workbookViewId="0">
      <pane ySplit="1" topLeftCell="A2" activePane="bottomLeft" state="frozen"/>
      <selection pane="bottomLeft" activeCell="E20" sqref="E20"/>
    </sheetView>
  </sheetViews>
  <sheetFormatPr defaultColWidth="9.125" defaultRowHeight="14.25" customHeight="1"/>
  <cols>
    <col min="1" max="1" width="19.25" customWidth="1"/>
    <col min="2" max="2" width="33.875" customWidth="1"/>
    <col min="3" max="3" width="23.875" customWidth="1"/>
    <col min="4" max="4" width="11.125" customWidth="1"/>
    <col min="5" max="5" width="17.75" customWidth="1"/>
    <col min="6" max="6" width="9.875" customWidth="1"/>
    <col min="7" max="7" width="17.75" customWidth="1"/>
    <col min="8" max="11" width="23.125" customWidth="1"/>
  </cols>
  <sheetData>
    <row r="1" spans="1:20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0" ht="14.25" customHeight="1">
      <c r="D2" s="52"/>
      <c r="E2" s="52"/>
      <c r="F2" s="52"/>
      <c r="G2" s="52"/>
      <c r="K2" s="45" t="s">
        <v>505</v>
      </c>
    </row>
    <row r="3" spans="1:20" ht="41.25" customHeight="1">
      <c r="A3" s="226" t="str">
        <f>"2025"&amp;"年上级转移支付补助项目支出预算表"</f>
        <v>2025年上级转移支付补助项目支出预算表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</row>
    <row r="4" spans="1:20" ht="13.5" customHeight="1">
      <c r="A4" s="162" t="str">
        <f>"单位名称："&amp;"昆明市融媒体中心"</f>
        <v>单位名称：昆明市融媒体中心</v>
      </c>
      <c r="B4" s="163"/>
      <c r="C4" s="163"/>
      <c r="D4" s="163"/>
      <c r="E4" s="163"/>
      <c r="F4" s="163"/>
      <c r="G4" s="163"/>
      <c r="H4" s="47"/>
      <c r="I4" s="47"/>
      <c r="J4" s="47"/>
      <c r="K4" s="64" t="s">
        <v>1</v>
      </c>
    </row>
    <row r="5" spans="1:20" ht="21.75" customHeight="1">
      <c r="A5" s="158" t="s">
        <v>251</v>
      </c>
      <c r="B5" s="158" t="s">
        <v>176</v>
      </c>
      <c r="C5" s="158" t="s">
        <v>252</v>
      </c>
      <c r="D5" s="171" t="s">
        <v>177</v>
      </c>
      <c r="E5" s="171" t="s">
        <v>178</v>
      </c>
      <c r="F5" s="171" t="s">
        <v>253</v>
      </c>
      <c r="G5" s="171" t="s">
        <v>254</v>
      </c>
      <c r="H5" s="176" t="s">
        <v>55</v>
      </c>
      <c r="I5" s="168" t="s">
        <v>506</v>
      </c>
      <c r="J5" s="135"/>
      <c r="K5" s="136"/>
    </row>
    <row r="6" spans="1:20" ht="21.75" customHeight="1">
      <c r="A6" s="165"/>
      <c r="B6" s="165"/>
      <c r="C6" s="165"/>
      <c r="D6" s="174"/>
      <c r="E6" s="174"/>
      <c r="F6" s="174"/>
      <c r="G6" s="174"/>
      <c r="H6" s="156"/>
      <c r="I6" s="171" t="s">
        <v>58</v>
      </c>
      <c r="J6" s="171" t="s">
        <v>59</v>
      </c>
      <c r="K6" s="171" t="s">
        <v>60</v>
      </c>
    </row>
    <row r="7" spans="1:20" ht="40.5" customHeight="1">
      <c r="A7" s="159"/>
      <c r="B7" s="159"/>
      <c r="C7" s="159"/>
      <c r="D7" s="175"/>
      <c r="E7" s="175"/>
      <c r="F7" s="175"/>
      <c r="G7" s="175"/>
      <c r="H7" s="138"/>
      <c r="I7" s="175" t="s">
        <v>57</v>
      </c>
      <c r="J7" s="175"/>
      <c r="K7" s="175"/>
    </row>
    <row r="8" spans="1:20" ht="15" customHeight="1">
      <c r="A8" s="56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  <c r="H8" s="56">
        <v>8</v>
      </c>
      <c r="I8" s="56">
        <v>9</v>
      </c>
      <c r="J8" s="50">
        <v>10</v>
      </c>
      <c r="K8" s="50">
        <v>11</v>
      </c>
    </row>
    <row r="9" spans="1:20" ht="18.75" customHeight="1">
      <c r="A9" s="26"/>
      <c r="B9" s="16"/>
      <c r="C9" s="26"/>
      <c r="D9" s="26"/>
      <c r="E9" s="26"/>
      <c r="F9" s="26"/>
      <c r="G9" s="26"/>
      <c r="H9" s="86"/>
      <c r="I9" s="87"/>
      <c r="J9" s="87"/>
      <c r="K9" s="86"/>
    </row>
    <row r="10" spans="1:20" ht="18.75" customHeight="1">
      <c r="A10" s="9"/>
      <c r="B10" s="16"/>
      <c r="C10" s="16"/>
      <c r="D10" s="16"/>
      <c r="E10" s="16"/>
      <c r="F10" s="16"/>
      <c r="G10" s="16"/>
      <c r="H10" s="88"/>
      <c r="I10" s="88"/>
      <c r="J10" s="88"/>
      <c r="K10" s="86"/>
    </row>
    <row r="11" spans="1:20" ht="18.75" customHeight="1">
      <c r="A11" s="149" t="s">
        <v>164</v>
      </c>
      <c r="B11" s="150"/>
      <c r="C11" s="150"/>
      <c r="D11" s="150"/>
      <c r="E11" s="150"/>
      <c r="F11" s="150"/>
      <c r="G11" s="116"/>
      <c r="H11" s="88"/>
      <c r="I11" s="88"/>
      <c r="J11" s="88"/>
      <c r="K11" s="86"/>
    </row>
    <row r="12" spans="1:20" ht="14.25" customHeight="1">
      <c r="A12" s="231" t="s">
        <v>518</v>
      </c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</row>
  </sheetData>
  <mergeCells count="16">
    <mergeCell ref="A12:T12"/>
    <mergeCell ref="A11:G11"/>
    <mergeCell ref="I6:I7"/>
    <mergeCell ref="A3:K3"/>
    <mergeCell ref="E5:E7"/>
    <mergeCell ref="A5:A7"/>
    <mergeCell ref="B5:B7"/>
    <mergeCell ref="A4:G4"/>
    <mergeCell ref="K6:K7"/>
    <mergeCell ref="I5:K5"/>
    <mergeCell ref="C5:C7"/>
    <mergeCell ref="F5:F7"/>
    <mergeCell ref="G5:G7"/>
    <mergeCell ref="H5:H7"/>
    <mergeCell ref="J6:J7"/>
    <mergeCell ref="D5:D7"/>
  </mergeCells>
  <phoneticPr fontId="16" type="noConversion"/>
  <printOptions horizontalCentered="1"/>
  <pageMargins left="0.37" right="0.37" top="0.56000000000000005" bottom="0.56000000000000005" header="0.48" footer="0.48"/>
  <pageSetup paperSize="9" scale="56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G17"/>
  <sheetViews>
    <sheetView showZeros="0" workbookViewId="0">
      <pane ySplit="1" topLeftCell="A2" activePane="bottomLeft" state="frozen"/>
      <selection pane="bottomLeft"/>
    </sheetView>
  </sheetViews>
  <sheetFormatPr defaultColWidth="9.125" defaultRowHeight="14.25" customHeight="1"/>
  <cols>
    <col min="1" max="1" width="35.25" customWidth="1"/>
    <col min="2" max="4" width="28" customWidth="1"/>
    <col min="5" max="7" width="23.875" customWidth="1"/>
  </cols>
  <sheetData>
    <row r="1" spans="1:7" ht="14.25" customHeight="1">
      <c r="A1" s="1"/>
      <c r="B1" s="1"/>
      <c r="C1" s="1"/>
      <c r="D1" s="1"/>
      <c r="E1" s="1"/>
      <c r="F1" s="1"/>
      <c r="G1" s="1"/>
    </row>
    <row r="2" spans="1:7" ht="13.5" customHeight="1">
      <c r="D2" s="52"/>
      <c r="G2" s="45" t="s">
        <v>507</v>
      </c>
    </row>
    <row r="3" spans="1:7" ht="41.25" customHeight="1">
      <c r="A3" s="161" t="str">
        <f>"2025"&amp;"年部门项目中期规划预算表"</f>
        <v>2025年部门项目中期规划预算表</v>
      </c>
      <c r="B3" s="161"/>
      <c r="C3" s="161"/>
      <c r="D3" s="161"/>
      <c r="E3" s="161"/>
      <c r="F3" s="161"/>
      <c r="G3" s="161"/>
    </row>
    <row r="4" spans="1:7" ht="13.5" customHeight="1">
      <c r="A4" s="162" t="str">
        <f>"单位名称："&amp;"昆明市融媒体中心"</f>
        <v>单位名称：昆明市融媒体中心</v>
      </c>
      <c r="B4" s="163"/>
      <c r="C4" s="163"/>
      <c r="D4" s="163"/>
      <c r="E4" s="47"/>
      <c r="F4" s="47"/>
      <c r="G4" s="64" t="s">
        <v>1</v>
      </c>
    </row>
    <row r="5" spans="1:7" ht="21.75" customHeight="1">
      <c r="A5" s="158" t="s">
        <v>252</v>
      </c>
      <c r="B5" s="158" t="s">
        <v>251</v>
      </c>
      <c r="C5" s="158" t="s">
        <v>176</v>
      </c>
      <c r="D5" s="171" t="s">
        <v>508</v>
      </c>
      <c r="E5" s="168" t="s">
        <v>58</v>
      </c>
      <c r="F5" s="135"/>
      <c r="G5" s="136"/>
    </row>
    <row r="6" spans="1:7" ht="21.75" customHeight="1">
      <c r="A6" s="165"/>
      <c r="B6" s="165"/>
      <c r="C6" s="165"/>
      <c r="D6" s="174"/>
      <c r="E6" s="230" t="str">
        <f>"2025"&amp;"年"</f>
        <v>2025年</v>
      </c>
      <c r="F6" s="171" t="str">
        <f>("2025"+1)&amp;"年"</f>
        <v>2026年</v>
      </c>
      <c r="G6" s="171" t="str">
        <f>("2025"+2)&amp;"年"</f>
        <v>2027年</v>
      </c>
    </row>
    <row r="7" spans="1:7" ht="40.5" customHeight="1">
      <c r="A7" s="159"/>
      <c r="B7" s="159"/>
      <c r="C7" s="159"/>
      <c r="D7" s="175"/>
      <c r="E7" s="138"/>
      <c r="F7" s="175" t="s">
        <v>57</v>
      </c>
      <c r="G7" s="175"/>
    </row>
    <row r="8" spans="1:7" ht="15" customHeight="1">
      <c r="A8" s="56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</row>
    <row r="9" spans="1:7" ht="17.25" customHeight="1">
      <c r="A9" s="16" t="s">
        <v>70</v>
      </c>
      <c r="B9" s="89"/>
      <c r="C9" s="89"/>
      <c r="D9" s="16"/>
      <c r="E9" s="88">
        <v>31600000</v>
      </c>
      <c r="F9" s="88"/>
      <c r="G9" s="88"/>
    </row>
    <row r="10" spans="1:7" ht="18.75" customHeight="1">
      <c r="A10" s="16"/>
      <c r="B10" s="16" t="s">
        <v>509</v>
      </c>
      <c r="C10" s="16" t="s">
        <v>259</v>
      </c>
      <c r="D10" s="16" t="s">
        <v>510</v>
      </c>
      <c r="E10" s="88">
        <v>8600000</v>
      </c>
      <c r="F10" s="88"/>
      <c r="G10" s="88"/>
    </row>
    <row r="11" spans="1:7" ht="18.75" customHeight="1">
      <c r="A11" s="51"/>
      <c r="B11" s="16" t="s">
        <v>509</v>
      </c>
      <c r="C11" s="16" t="s">
        <v>261</v>
      </c>
      <c r="D11" s="16" t="s">
        <v>510</v>
      </c>
      <c r="E11" s="88">
        <v>1800000</v>
      </c>
      <c r="F11" s="88"/>
      <c r="G11" s="88"/>
    </row>
    <row r="12" spans="1:7" ht="18.75" customHeight="1">
      <c r="A12" s="51"/>
      <c r="B12" s="16" t="s">
        <v>511</v>
      </c>
      <c r="C12" s="16" t="s">
        <v>264</v>
      </c>
      <c r="D12" s="16" t="s">
        <v>510</v>
      </c>
      <c r="E12" s="88">
        <v>5000000</v>
      </c>
      <c r="F12" s="88"/>
      <c r="G12" s="88"/>
    </row>
    <row r="13" spans="1:7" ht="18.75" customHeight="1">
      <c r="A13" s="51"/>
      <c r="B13" s="16" t="s">
        <v>511</v>
      </c>
      <c r="C13" s="16" t="s">
        <v>268</v>
      </c>
      <c r="D13" s="16" t="s">
        <v>510</v>
      </c>
      <c r="E13" s="88">
        <v>2000000</v>
      </c>
      <c r="F13" s="88"/>
      <c r="G13" s="88"/>
    </row>
    <row r="14" spans="1:7" ht="18.75" customHeight="1">
      <c r="A14" s="51"/>
      <c r="B14" s="16" t="s">
        <v>511</v>
      </c>
      <c r="C14" s="16" t="s">
        <v>270</v>
      </c>
      <c r="D14" s="16" t="s">
        <v>510</v>
      </c>
      <c r="E14" s="88">
        <v>1200000</v>
      </c>
      <c r="F14" s="88"/>
      <c r="G14" s="88"/>
    </row>
    <row r="15" spans="1:7" ht="18.75" customHeight="1">
      <c r="A15" s="51"/>
      <c r="B15" s="16" t="s">
        <v>511</v>
      </c>
      <c r="C15" s="16" t="s">
        <v>272</v>
      </c>
      <c r="D15" s="16" t="s">
        <v>510</v>
      </c>
      <c r="E15" s="88">
        <v>10000000</v>
      </c>
      <c r="F15" s="88"/>
      <c r="G15" s="88"/>
    </row>
    <row r="16" spans="1:7" ht="18.75" customHeight="1">
      <c r="A16" s="51"/>
      <c r="B16" s="16" t="s">
        <v>511</v>
      </c>
      <c r="C16" s="16" t="s">
        <v>276</v>
      </c>
      <c r="D16" s="16" t="s">
        <v>510</v>
      </c>
      <c r="E16" s="88">
        <v>3000000</v>
      </c>
      <c r="F16" s="88"/>
      <c r="G16" s="88"/>
    </row>
    <row r="17" spans="1:7" ht="18.75" customHeight="1">
      <c r="A17" s="227" t="s">
        <v>55</v>
      </c>
      <c r="B17" s="228" t="s">
        <v>512</v>
      </c>
      <c r="C17" s="228"/>
      <c r="D17" s="229"/>
      <c r="E17" s="88">
        <v>31600000</v>
      </c>
      <c r="F17" s="88"/>
      <c r="G17" s="88"/>
    </row>
  </sheetData>
  <mergeCells count="11">
    <mergeCell ref="A3:G3"/>
    <mergeCell ref="A4:D4"/>
    <mergeCell ref="F6:F7"/>
    <mergeCell ref="E6:E7"/>
    <mergeCell ref="E5:G5"/>
    <mergeCell ref="A17:D17"/>
    <mergeCell ref="B5:B7"/>
    <mergeCell ref="C5:C7"/>
    <mergeCell ref="A5:A7"/>
    <mergeCell ref="G6:G7"/>
    <mergeCell ref="D5:D7"/>
  </mergeCells>
  <phoneticPr fontId="16" type="noConversion"/>
  <printOptions horizontalCentered="1"/>
  <pageMargins left="0.37" right="0.37" top="0.56000000000000005" bottom="0.56000000000000005" header="0.48" footer="0.48"/>
  <pageSetup paperSize="9" scale="56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S11"/>
  <sheetViews>
    <sheetView showGridLines="0" showZeros="0" workbookViewId="0">
      <pane ySplit="1" topLeftCell="A2" activePane="bottomLeft" state="frozen"/>
      <selection pane="bottomLeft"/>
    </sheetView>
  </sheetViews>
  <sheetFormatPr defaultColWidth="8.625" defaultRowHeight="12.75" customHeight="1"/>
  <cols>
    <col min="1" max="1" width="15.875" customWidth="1"/>
    <col min="2" max="2" width="35" customWidth="1"/>
    <col min="3" max="19" width="22" customWidth="1"/>
  </cols>
  <sheetData>
    <row r="1" spans="1:19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7.25" customHeight="1">
      <c r="A2" s="99" t="s">
        <v>52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19" ht="41.25" customHeight="1">
      <c r="A3" s="100" t="str">
        <f>"2025"&amp;"年部门收入预算表"</f>
        <v>2025年部门收入预算表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</row>
    <row r="4" spans="1:19" ht="17.25" customHeight="1">
      <c r="A4" s="92" t="str">
        <f>"单位名称："&amp;"昆明市融媒体中心"</f>
        <v>单位名称：昆明市融媒体中心</v>
      </c>
      <c r="B4" s="91"/>
      <c r="S4" s="2" t="s">
        <v>1</v>
      </c>
    </row>
    <row r="5" spans="1:19" ht="21.75" customHeight="1">
      <c r="A5" s="106" t="s">
        <v>53</v>
      </c>
      <c r="B5" s="109" t="s">
        <v>54</v>
      </c>
      <c r="C5" s="109" t="s">
        <v>55</v>
      </c>
      <c r="D5" s="103" t="s">
        <v>56</v>
      </c>
      <c r="E5" s="103"/>
      <c r="F5" s="103"/>
      <c r="G5" s="103"/>
      <c r="H5" s="103"/>
      <c r="I5" s="104"/>
      <c r="J5" s="103"/>
      <c r="K5" s="103"/>
      <c r="L5" s="103"/>
      <c r="M5" s="103"/>
      <c r="N5" s="105"/>
      <c r="O5" s="103" t="s">
        <v>45</v>
      </c>
      <c r="P5" s="103"/>
      <c r="Q5" s="103"/>
      <c r="R5" s="103"/>
      <c r="S5" s="105"/>
    </row>
    <row r="6" spans="1:19" ht="27" customHeight="1">
      <c r="A6" s="107"/>
      <c r="B6" s="96"/>
      <c r="C6" s="96"/>
      <c r="D6" s="96" t="s">
        <v>57</v>
      </c>
      <c r="E6" s="96" t="s">
        <v>58</v>
      </c>
      <c r="F6" s="96" t="s">
        <v>59</v>
      </c>
      <c r="G6" s="96" t="s">
        <v>60</v>
      </c>
      <c r="H6" s="96" t="s">
        <v>61</v>
      </c>
      <c r="I6" s="111" t="s">
        <v>62</v>
      </c>
      <c r="J6" s="112"/>
      <c r="K6" s="112"/>
      <c r="L6" s="112"/>
      <c r="M6" s="112"/>
      <c r="N6" s="113"/>
      <c r="O6" s="96" t="s">
        <v>57</v>
      </c>
      <c r="P6" s="96" t="s">
        <v>58</v>
      </c>
      <c r="Q6" s="96" t="s">
        <v>59</v>
      </c>
      <c r="R6" s="96" t="s">
        <v>60</v>
      </c>
      <c r="S6" s="96" t="s">
        <v>63</v>
      </c>
    </row>
    <row r="7" spans="1:19" ht="30" customHeight="1">
      <c r="A7" s="108"/>
      <c r="B7" s="110"/>
      <c r="C7" s="97"/>
      <c r="D7" s="97"/>
      <c r="E7" s="97"/>
      <c r="F7" s="97"/>
      <c r="G7" s="97"/>
      <c r="H7" s="97"/>
      <c r="I7" s="14" t="s">
        <v>57</v>
      </c>
      <c r="J7" s="13" t="s">
        <v>64</v>
      </c>
      <c r="K7" s="13" t="s">
        <v>65</v>
      </c>
      <c r="L7" s="13" t="s">
        <v>66</v>
      </c>
      <c r="M7" s="13" t="s">
        <v>67</v>
      </c>
      <c r="N7" s="13" t="s">
        <v>68</v>
      </c>
      <c r="O7" s="98"/>
      <c r="P7" s="98"/>
      <c r="Q7" s="98"/>
      <c r="R7" s="98"/>
      <c r="S7" s="97"/>
    </row>
    <row r="8" spans="1:19" ht="15" customHeight="1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4">
        <v>9</v>
      </c>
      <c r="J8" s="15">
        <v>10</v>
      </c>
      <c r="K8" s="15">
        <v>11</v>
      </c>
      <c r="L8" s="15">
        <v>12</v>
      </c>
      <c r="M8" s="15">
        <v>13</v>
      </c>
      <c r="N8" s="15">
        <v>14</v>
      </c>
      <c r="O8" s="15">
        <v>15</v>
      </c>
      <c r="P8" s="15">
        <v>16</v>
      </c>
      <c r="Q8" s="15">
        <v>17</v>
      </c>
      <c r="R8" s="15">
        <v>18</v>
      </c>
      <c r="S8" s="15">
        <v>19</v>
      </c>
    </row>
    <row r="9" spans="1:19" ht="18" customHeight="1">
      <c r="A9" s="16" t="s">
        <v>69</v>
      </c>
      <c r="B9" s="16" t="s">
        <v>70</v>
      </c>
      <c r="C9" s="7">
        <v>265359287.68000001</v>
      </c>
      <c r="D9" s="7">
        <v>265359287.68000001</v>
      </c>
      <c r="E9" s="7">
        <v>56393317.68</v>
      </c>
      <c r="F9" s="7"/>
      <c r="G9" s="7"/>
      <c r="H9" s="7"/>
      <c r="I9" s="7">
        <v>208965970</v>
      </c>
      <c r="J9" s="7">
        <v>208965970</v>
      </c>
      <c r="K9" s="7"/>
      <c r="L9" s="7"/>
      <c r="M9" s="7"/>
      <c r="N9" s="7"/>
      <c r="O9" s="7"/>
      <c r="P9" s="7"/>
      <c r="Q9" s="7"/>
      <c r="R9" s="7"/>
      <c r="S9" s="7"/>
    </row>
    <row r="10" spans="1:19" ht="18" customHeight="1">
      <c r="A10" s="17" t="s">
        <v>71</v>
      </c>
      <c r="B10" s="17" t="s">
        <v>70</v>
      </c>
      <c r="C10" s="7">
        <v>265359287.68000001</v>
      </c>
      <c r="D10" s="7">
        <v>265359287.68000001</v>
      </c>
      <c r="E10" s="7">
        <v>56393317.68</v>
      </c>
      <c r="F10" s="7"/>
      <c r="G10" s="7"/>
      <c r="H10" s="7"/>
      <c r="I10" s="7">
        <v>208965970</v>
      </c>
      <c r="J10" s="7">
        <v>208965970</v>
      </c>
      <c r="K10" s="7"/>
      <c r="L10" s="7"/>
      <c r="M10" s="7"/>
      <c r="N10" s="7"/>
      <c r="O10" s="7"/>
      <c r="P10" s="7"/>
      <c r="Q10" s="7"/>
      <c r="R10" s="7"/>
      <c r="S10" s="7"/>
    </row>
    <row r="11" spans="1:19" ht="18" customHeight="1">
      <c r="A11" s="101" t="s">
        <v>55</v>
      </c>
      <c r="B11" s="102"/>
      <c r="C11" s="7">
        <v>265359287.68000001</v>
      </c>
      <c r="D11" s="7">
        <v>265359287.68000001</v>
      </c>
      <c r="E11" s="7">
        <v>56393317.68</v>
      </c>
      <c r="F11" s="7"/>
      <c r="G11" s="7"/>
      <c r="H11" s="7"/>
      <c r="I11" s="7">
        <v>208965970</v>
      </c>
      <c r="J11" s="7">
        <v>208965970</v>
      </c>
      <c r="K11" s="7"/>
      <c r="L11" s="7"/>
      <c r="M11" s="7"/>
      <c r="N11" s="7"/>
      <c r="O11" s="7"/>
      <c r="P11" s="7"/>
      <c r="Q11" s="7"/>
      <c r="R11" s="7"/>
      <c r="S11" s="7"/>
    </row>
  </sheetData>
  <mergeCells count="20">
    <mergeCell ref="A2:S2"/>
    <mergeCell ref="A3:S3"/>
    <mergeCell ref="A4:B4"/>
    <mergeCell ref="A11:B11"/>
    <mergeCell ref="D5:N5"/>
    <mergeCell ref="O5:S5"/>
    <mergeCell ref="A5:A7"/>
    <mergeCell ref="B5:B7"/>
    <mergeCell ref="C5:C7"/>
    <mergeCell ref="D6:D7"/>
    <mergeCell ref="E6:E7"/>
    <mergeCell ref="F6:F7"/>
    <mergeCell ref="G6:G7"/>
    <mergeCell ref="H6:H7"/>
    <mergeCell ref="I6:N6"/>
    <mergeCell ref="S6:S7"/>
    <mergeCell ref="O6:O7"/>
    <mergeCell ref="P6:P7"/>
    <mergeCell ref="Q6:Q7"/>
    <mergeCell ref="R6:R7"/>
  </mergeCells>
  <phoneticPr fontId="16" type="noConversion"/>
  <printOptions horizontalCentered="1"/>
  <pageMargins left="0.96" right="0.96" top="0.72" bottom="0.72" header="0" footer="0"/>
  <pageSetup paperSize="9" scale="0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O22"/>
  <sheetViews>
    <sheetView showGridLines="0" showZeros="0" workbookViewId="0">
      <pane ySplit="1" topLeftCell="A2" activePane="bottomLeft" state="frozen"/>
      <selection pane="bottomLeft"/>
    </sheetView>
  </sheetViews>
  <sheetFormatPr defaultColWidth="8.625" defaultRowHeight="12.75" customHeight="1"/>
  <cols>
    <col min="1" max="1" width="14.25" customWidth="1"/>
    <col min="2" max="2" width="37.625" customWidth="1"/>
    <col min="3" max="8" width="24.625" customWidth="1"/>
    <col min="9" max="9" width="26.75" customWidth="1"/>
    <col min="10" max="11" width="24.375" customWidth="1"/>
    <col min="12" max="15" width="24.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7.25" customHeight="1">
      <c r="A2" s="114" t="s">
        <v>72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</row>
    <row r="3" spans="1:15" ht="41.25" customHeight="1">
      <c r="A3" s="100" t="str">
        <f>"2025"&amp;"年部门支出预算表"</f>
        <v>2025年部门支出预算表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</row>
    <row r="4" spans="1:15" ht="17.25" customHeight="1">
      <c r="A4" s="92" t="str">
        <f>"单位名称："&amp;"昆明市融媒体中心"</f>
        <v>单位名称：昆明市融媒体中心</v>
      </c>
      <c r="B4" s="91"/>
      <c r="O4" s="2" t="s">
        <v>1</v>
      </c>
    </row>
    <row r="5" spans="1:15" ht="27" customHeight="1">
      <c r="A5" s="120" t="s">
        <v>73</v>
      </c>
      <c r="B5" s="120" t="s">
        <v>74</v>
      </c>
      <c r="C5" s="120" t="s">
        <v>55</v>
      </c>
      <c r="D5" s="122" t="s">
        <v>58</v>
      </c>
      <c r="E5" s="123"/>
      <c r="F5" s="126"/>
      <c r="G5" s="117" t="s">
        <v>59</v>
      </c>
      <c r="H5" s="117" t="s">
        <v>60</v>
      </c>
      <c r="I5" s="117" t="s">
        <v>75</v>
      </c>
      <c r="J5" s="122" t="s">
        <v>62</v>
      </c>
      <c r="K5" s="123"/>
      <c r="L5" s="123"/>
      <c r="M5" s="123"/>
      <c r="N5" s="124"/>
      <c r="O5" s="125"/>
    </row>
    <row r="6" spans="1:15" ht="42" customHeight="1">
      <c r="A6" s="121"/>
      <c r="B6" s="121"/>
      <c r="C6" s="118"/>
      <c r="D6" s="18" t="s">
        <v>57</v>
      </c>
      <c r="E6" s="18" t="s">
        <v>76</v>
      </c>
      <c r="F6" s="18" t="s">
        <v>77</v>
      </c>
      <c r="G6" s="118"/>
      <c r="H6" s="118"/>
      <c r="I6" s="119"/>
      <c r="J6" s="18" t="s">
        <v>57</v>
      </c>
      <c r="K6" s="5" t="s">
        <v>78</v>
      </c>
      <c r="L6" s="5" t="s">
        <v>79</v>
      </c>
      <c r="M6" s="5" t="s">
        <v>80</v>
      </c>
      <c r="N6" s="5" t="s">
        <v>81</v>
      </c>
      <c r="O6" s="5" t="s">
        <v>82</v>
      </c>
    </row>
    <row r="7" spans="1:15" ht="18" customHeight="1">
      <c r="A7" s="19" t="s">
        <v>83</v>
      </c>
      <c r="B7" s="19" t="s">
        <v>84</v>
      </c>
      <c r="C7" s="19" t="s">
        <v>85</v>
      </c>
      <c r="D7" s="20" t="s">
        <v>86</v>
      </c>
      <c r="E7" s="20" t="s">
        <v>87</v>
      </c>
      <c r="F7" s="20" t="s">
        <v>88</v>
      </c>
      <c r="G7" s="20" t="s">
        <v>89</v>
      </c>
      <c r="H7" s="20" t="s">
        <v>90</v>
      </c>
      <c r="I7" s="20" t="s">
        <v>91</v>
      </c>
      <c r="J7" s="20" t="s">
        <v>92</v>
      </c>
      <c r="K7" s="20" t="s">
        <v>93</v>
      </c>
      <c r="L7" s="20" t="s">
        <v>94</v>
      </c>
      <c r="M7" s="20" t="s">
        <v>95</v>
      </c>
      <c r="N7" s="19" t="s">
        <v>96</v>
      </c>
      <c r="O7" s="20" t="s">
        <v>97</v>
      </c>
    </row>
    <row r="8" spans="1:15" ht="21" customHeight="1">
      <c r="A8" s="21" t="s">
        <v>98</v>
      </c>
      <c r="B8" s="21" t="s">
        <v>99</v>
      </c>
      <c r="C8" s="7">
        <v>220907487.68000001</v>
      </c>
      <c r="D8" s="7">
        <v>50028517.68</v>
      </c>
      <c r="E8" s="7">
        <v>18428517.68</v>
      </c>
      <c r="F8" s="7">
        <v>31600000</v>
      </c>
      <c r="G8" s="7"/>
      <c r="H8" s="7"/>
      <c r="I8" s="7"/>
      <c r="J8" s="7">
        <v>170878970</v>
      </c>
      <c r="K8" s="7">
        <v>170878970</v>
      </c>
      <c r="L8" s="7"/>
      <c r="M8" s="7"/>
      <c r="N8" s="7"/>
      <c r="O8" s="7"/>
    </row>
    <row r="9" spans="1:15" ht="21" customHeight="1">
      <c r="A9" s="22" t="s">
        <v>100</v>
      </c>
      <c r="B9" s="22" t="s">
        <v>101</v>
      </c>
      <c r="C9" s="7">
        <v>220907487.68000001</v>
      </c>
      <c r="D9" s="7">
        <v>50028517.68</v>
      </c>
      <c r="E9" s="7">
        <v>18428517.68</v>
      </c>
      <c r="F9" s="7">
        <v>31600000</v>
      </c>
      <c r="G9" s="7"/>
      <c r="H9" s="7"/>
      <c r="I9" s="7"/>
      <c r="J9" s="7">
        <v>170878970</v>
      </c>
      <c r="K9" s="7">
        <v>170878970</v>
      </c>
      <c r="L9" s="7"/>
      <c r="M9" s="7"/>
      <c r="N9" s="7"/>
      <c r="O9" s="7"/>
    </row>
    <row r="10" spans="1:15" ht="21" customHeight="1">
      <c r="A10" s="23" t="s">
        <v>102</v>
      </c>
      <c r="B10" s="23" t="s">
        <v>103</v>
      </c>
      <c r="C10" s="7">
        <v>220907487.68000001</v>
      </c>
      <c r="D10" s="7">
        <v>50028517.68</v>
      </c>
      <c r="E10" s="7">
        <v>18428517.68</v>
      </c>
      <c r="F10" s="7">
        <v>31600000</v>
      </c>
      <c r="G10" s="7"/>
      <c r="H10" s="7"/>
      <c r="I10" s="7"/>
      <c r="J10" s="7">
        <v>170878970</v>
      </c>
      <c r="K10" s="7">
        <v>170878970</v>
      </c>
      <c r="L10" s="7"/>
      <c r="M10" s="7"/>
      <c r="N10" s="7"/>
      <c r="O10" s="7"/>
    </row>
    <row r="11" spans="1:15" ht="21" customHeight="1">
      <c r="A11" s="21" t="s">
        <v>104</v>
      </c>
      <c r="B11" s="21" t="s">
        <v>105</v>
      </c>
      <c r="C11" s="7">
        <v>21932800</v>
      </c>
      <c r="D11" s="7">
        <v>6364800</v>
      </c>
      <c r="E11" s="7">
        <v>6364800</v>
      </c>
      <c r="F11" s="7"/>
      <c r="G11" s="7"/>
      <c r="H11" s="7"/>
      <c r="I11" s="7"/>
      <c r="J11" s="7">
        <v>15568000</v>
      </c>
      <c r="K11" s="7">
        <v>15568000</v>
      </c>
      <c r="L11" s="7"/>
      <c r="M11" s="7"/>
      <c r="N11" s="7"/>
      <c r="O11" s="7"/>
    </row>
    <row r="12" spans="1:15" ht="21" customHeight="1">
      <c r="A12" s="22" t="s">
        <v>106</v>
      </c>
      <c r="B12" s="22" t="s">
        <v>107</v>
      </c>
      <c r="C12" s="7">
        <v>21932800</v>
      </c>
      <c r="D12" s="7">
        <v>6364800</v>
      </c>
      <c r="E12" s="7">
        <v>6364800</v>
      </c>
      <c r="F12" s="7"/>
      <c r="G12" s="7"/>
      <c r="H12" s="7"/>
      <c r="I12" s="7"/>
      <c r="J12" s="7">
        <v>15568000</v>
      </c>
      <c r="K12" s="7">
        <v>15568000</v>
      </c>
      <c r="L12" s="7"/>
      <c r="M12" s="7"/>
      <c r="N12" s="7"/>
      <c r="O12" s="7"/>
    </row>
    <row r="13" spans="1:15" ht="21" customHeight="1">
      <c r="A13" s="23" t="s">
        <v>108</v>
      </c>
      <c r="B13" s="23" t="s">
        <v>109</v>
      </c>
      <c r="C13" s="7">
        <v>6364800</v>
      </c>
      <c r="D13" s="7">
        <v>6364800</v>
      </c>
      <c r="E13" s="7">
        <v>6364800</v>
      </c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5" ht="21" customHeight="1">
      <c r="A14" s="23" t="s">
        <v>110</v>
      </c>
      <c r="B14" s="23" t="s">
        <v>111</v>
      </c>
      <c r="C14" s="7">
        <v>12352000</v>
      </c>
      <c r="D14" s="7"/>
      <c r="E14" s="7"/>
      <c r="F14" s="7"/>
      <c r="G14" s="7"/>
      <c r="H14" s="7"/>
      <c r="I14" s="7"/>
      <c r="J14" s="7">
        <v>12352000</v>
      </c>
      <c r="K14" s="7">
        <v>12352000</v>
      </c>
      <c r="L14" s="7"/>
      <c r="M14" s="7"/>
      <c r="N14" s="7"/>
      <c r="O14" s="7"/>
    </row>
    <row r="15" spans="1:15" ht="21" customHeight="1">
      <c r="A15" s="23" t="s">
        <v>112</v>
      </c>
      <c r="B15" s="23" t="s">
        <v>113</v>
      </c>
      <c r="C15" s="7">
        <v>3216000</v>
      </c>
      <c r="D15" s="7"/>
      <c r="E15" s="7"/>
      <c r="F15" s="7"/>
      <c r="G15" s="7"/>
      <c r="H15" s="7"/>
      <c r="I15" s="7"/>
      <c r="J15" s="7">
        <v>3216000</v>
      </c>
      <c r="K15" s="7">
        <v>3216000</v>
      </c>
      <c r="L15" s="7"/>
      <c r="M15" s="7"/>
      <c r="N15" s="7"/>
      <c r="O15" s="7"/>
    </row>
    <row r="16" spans="1:15" ht="21" customHeight="1">
      <c r="A16" s="21" t="s">
        <v>114</v>
      </c>
      <c r="B16" s="21" t="s">
        <v>115</v>
      </c>
      <c r="C16" s="7">
        <v>10187000</v>
      </c>
      <c r="D16" s="7"/>
      <c r="E16" s="7"/>
      <c r="F16" s="7"/>
      <c r="G16" s="7"/>
      <c r="H16" s="7"/>
      <c r="I16" s="7"/>
      <c r="J16" s="7">
        <v>10187000</v>
      </c>
      <c r="K16" s="7">
        <v>10187000</v>
      </c>
      <c r="L16" s="7"/>
      <c r="M16" s="7"/>
      <c r="N16" s="7"/>
      <c r="O16" s="7"/>
    </row>
    <row r="17" spans="1:15" ht="21" customHeight="1">
      <c r="A17" s="22" t="s">
        <v>116</v>
      </c>
      <c r="B17" s="22" t="s">
        <v>117</v>
      </c>
      <c r="C17" s="7">
        <v>10187000</v>
      </c>
      <c r="D17" s="7"/>
      <c r="E17" s="7"/>
      <c r="F17" s="7"/>
      <c r="G17" s="7"/>
      <c r="H17" s="7"/>
      <c r="I17" s="7"/>
      <c r="J17" s="7">
        <v>10187000</v>
      </c>
      <c r="K17" s="7">
        <v>10187000</v>
      </c>
      <c r="L17" s="7"/>
      <c r="M17" s="7"/>
      <c r="N17" s="7"/>
      <c r="O17" s="7"/>
    </row>
    <row r="18" spans="1:15" ht="21" customHeight="1">
      <c r="A18" s="23" t="s">
        <v>118</v>
      </c>
      <c r="B18" s="23" t="s">
        <v>119</v>
      </c>
      <c r="C18" s="7">
        <v>10187000</v>
      </c>
      <c r="D18" s="7"/>
      <c r="E18" s="7"/>
      <c r="F18" s="7"/>
      <c r="G18" s="7"/>
      <c r="H18" s="7"/>
      <c r="I18" s="7"/>
      <c r="J18" s="7">
        <v>10187000</v>
      </c>
      <c r="K18" s="7">
        <v>10187000</v>
      </c>
      <c r="L18" s="7"/>
      <c r="M18" s="7"/>
      <c r="N18" s="7"/>
      <c r="O18" s="7"/>
    </row>
    <row r="19" spans="1:15" ht="21" customHeight="1">
      <c r="A19" s="21" t="s">
        <v>120</v>
      </c>
      <c r="B19" s="21" t="s">
        <v>121</v>
      </c>
      <c r="C19" s="7">
        <v>12332000</v>
      </c>
      <c r="D19" s="7"/>
      <c r="E19" s="7"/>
      <c r="F19" s="7"/>
      <c r="G19" s="7"/>
      <c r="H19" s="7"/>
      <c r="I19" s="7"/>
      <c r="J19" s="7">
        <v>12332000</v>
      </c>
      <c r="K19" s="7">
        <v>12332000</v>
      </c>
      <c r="L19" s="7"/>
      <c r="M19" s="7"/>
      <c r="N19" s="7"/>
      <c r="O19" s="7"/>
    </row>
    <row r="20" spans="1:15" ht="21" customHeight="1">
      <c r="A20" s="22" t="s">
        <v>122</v>
      </c>
      <c r="B20" s="22" t="s">
        <v>123</v>
      </c>
      <c r="C20" s="7">
        <v>12332000</v>
      </c>
      <c r="D20" s="7"/>
      <c r="E20" s="7"/>
      <c r="F20" s="7"/>
      <c r="G20" s="7"/>
      <c r="H20" s="7"/>
      <c r="I20" s="7"/>
      <c r="J20" s="7">
        <v>12332000</v>
      </c>
      <c r="K20" s="7">
        <v>12332000</v>
      </c>
      <c r="L20" s="7"/>
      <c r="M20" s="7"/>
      <c r="N20" s="7"/>
      <c r="O20" s="7"/>
    </row>
    <row r="21" spans="1:15" ht="21" customHeight="1">
      <c r="A21" s="23" t="s">
        <v>124</v>
      </c>
      <c r="B21" s="23" t="s">
        <v>125</v>
      </c>
      <c r="C21" s="7">
        <v>12332000</v>
      </c>
      <c r="D21" s="7"/>
      <c r="E21" s="7"/>
      <c r="F21" s="7"/>
      <c r="G21" s="7"/>
      <c r="H21" s="7"/>
      <c r="I21" s="7"/>
      <c r="J21" s="7">
        <v>12332000</v>
      </c>
      <c r="K21" s="7">
        <v>12332000</v>
      </c>
      <c r="L21" s="7"/>
      <c r="M21" s="7"/>
      <c r="N21" s="7"/>
      <c r="O21" s="7"/>
    </row>
    <row r="22" spans="1:15" ht="21" customHeight="1">
      <c r="A22" s="115" t="s">
        <v>55</v>
      </c>
      <c r="B22" s="116"/>
      <c r="C22" s="7">
        <v>265359287.68000001</v>
      </c>
      <c r="D22" s="7">
        <v>56393317.68</v>
      </c>
      <c r="E22" s="7">
        <v>24793317.68</v>
      </c>
      <c r="F22" s="7">
        <v>31600000</v>
      </c>
      <c r="G22" s="7"/>
      <c r="H22" s="7"/>
      <c r="I22" s="7"/>
      <c r="J22" s="7">
        <v>208965970</v>
      </c>
      <c r="K22" s="7">
        <v>208965970</v>
      </c>
      <c r="L22" s="7"/>
      <c r="M22" s="7"/>
      <c r="N22" s="7"/>
      <c r="O22" s="7"/>
    </row>
  </sheetData>
  <mergeCells count="12">
    <mergeCell ref="A2:O2"/>
    <mergeCell ref="A3:O3"/>
    <mergeCell ref="A4:B4"/>
    <mergeCell ref="A22:B22"/>
    <mergeCell ref="G5:G6"/>
    <mergeCell ref="H5:H6"/>
    <mergeCell ref="I5:I6"/>
    <mergeCell ref="C5:C6"/>
    <mergeCell ref="A5:A6"/>
    <mergeCell ref="B5:B6"/>
    <mergeCell ref="J5:O5"/>
    <mergeCell ref="D5:F5"/>
  </mergeCells>
  <phoneticPr fontId="16" type="noConversion"/>
  <printOptions horizontalCentered="1"/>
  <pageMargins left="0.96" right="0.96" top="0.72" bottom="0.72" header="0" footer="0"/>
  <pageSetup paperSize="9" scale="0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D35"/>
  <sheetViews>
    <sheetView showGridLines="0" showZeros="0" workbookViewId="0">
      <pane ySplit="1" topLeftCell="A2" activePane="bottomLeft" state="frozen"/>
      <selection pane="bottomLeft"/>
    </sheetView>
  </sheetViews>
  <sheetFormatPr defaultColWidth="8.625" defaultRowHeight="12.75" customHeight="1"/>
  <cols>
    <col min="1" max="4" width="35.625" customWidth="1"/>
  </cols>
  <sheetData>
    <row r="1" spans="1:4" ht="12.75" customHeight="1">
      <c r="A1" s="1"/>
      <c r="B1" s="1"/>
      <c r="C1" s="1"/>
      <c r="D1" s="1"/>
    </row>
    <row r="2" spans="1:4" ht="15" customHeight="1">
      <c r="A2" s="24"/>
      <c r="B2" s="2"/>
      <c r="C2" s="2"/>
      <c r="D2" s="2" t="s">
        <v>126</v>
      </c>
    </row>
    <row r="3" spans="1:4" ht="41.25" customHeight="1">
      <c r="A3" s="90" t="str">
        <f>"2025"&amp;"年部门财政拨款收支预算总表"</f>
        <v>2025年部门财政拨款收支预算总表</v>
      </c>
      <c r="B3" s="91"/>
      <c r="C3" s="91"/>
      <c r="D3" s="91"/>
    </row>
    <row r="4" spans="1:4" ht="17.25" customHeight="1">
      <c r="A4" s="92" t="str">
        <f>"单位名称："&amp;"昆明市融媒体中心"</f>
        <v>单位名称：昆明市融媒体中心</v>
      </c>
      <c r="B4" s="93"/>
      <c r="D4" s="2" t="s">
        <v>1</v>
      </c>
    </row>
    <row r="5" spans="1:4" ht="17.25" customHeight="1">
      <c r="A5" s="94" t="s">
        <v>2</v>
      </c>
      <c r="B5" s="95"/>
      <c r="C5" s="94" t="s">
        <v>3</v>
      </c>
      <c r="D5" s="95"/>
    </row>
    <row r="6" spans="1:4" ht="18.75" customHeight="1">
      <c r="A6" s="5" t="s">
        <v>4</v>
      </c>
      <c r="B6" s="5" t="s">
        <v>5</v>
      </c>
      <c r="C6" s="5" t="s">
        <v>6</v>
      </c>
      <c r="D6" s="5" t="s">
        <v>5</v>
      </c>
    </row>
    <row r="7" spans="1:4" ht="16.5" customHeight="1">
      <c r="A7" s="6" t="s">
        <v>127</v>
      </c>
      <c r="B7" s="7">
        <v>56393317.68</v>
      </c>
      <c r="C7" s="6" t="s">
        <v>128</v>
      </c>
      <c r="D7" s="7">
        <v>56393317.68</v>
      </c>
    </row>
    <row r="8" spans="1:4" ht="16.5" customHeight="1">
      <c r="A8" s="6" t="s">
        <v>129</v>
      </c>
      <c r="B8" s="7">
        <v>56393317.68</v>
      </c>
      <c r="C8" s="6" t="s">
        <v>130</v>
      </c>
      <c r="D8" s="7"/>
    </row>
    <row r="9" spans="1:4" ht="16.5" customHeight="1">
      <c r="A9" s="6" t="s">
        <v>131</v>
      </c>
      <c r="B9" s="7"/>
      <c r="C9" s="6" t="s">
        <v>132</v>
      </c>
      <c r="D9" s="7"/>
    </row>
    <row r="10" spans="1:4" ht="16.5" customHeight="1">
      <c r="A10" s="6" t="s">
        <v>133</v>
      </c>
      <c r="B10" s="7"/>
      <c r="C10" s="6" t="s">
        <v>134</v>
      </c>
      <c r="D10" s="7"/>
    </row>
    <row r="11" spans="1:4" ht="16.5" customHeight="1">
      <c r="A11" s="6" t="s">
        <v>135</v>
      </c>
      <c r="B11" s="7"/>
      <c r="C11" s="6" t="s">
        <v>136</v>
      </c>
      <c r="D11" s="7"/>
    </row>
    <row r="12" spans="1:4" ht="16.5" customHeight="1">
      <c r="A12" s="6" t="s">
        <v>129</v>
      </c>
      <c r="B12" s="7"/>
      <c r="C12" s="6" t="s">
        <v>137</v>
      </c>
      <c r="D12" s="7"/>
    </row>
    <row r="13" spans="1:4" ht="16.5" customHeight="1">
      <c r="A13" s="10" t="s">
        <v>131</v>
      </c>
      <c r="B13" s="7"/>
      <c r="C13" s="25" t="s">
        <v>138</v>
      </c>
      <c r="D13" s="7"/>
    </row>
    <row r="14" spans="1:4" ht="16.5" customHeight="1">
      <c r="A14" s="10" t="s">
        <v>133</v>
      </c>
      <c r="B14" s="7"/>
      <c r="C14" s="25" t="s">
        <v>139</v>
      </c>
      <c r="D14" s="7">
        <v>50028517.68</v>
      </c>
    </row>
    <row r="15" spans="1:4" ht="16.5" customHeight="1">
      <c r="A15" s="11"/>
      <c r="B15" s="7"/>
      <c r="C15" s="25" t="s">
        <v>140</v>
      </c>
      <c r="D15" s="7">
        <v>6364800</v>
      </c>
    </row>
    <row r="16" spans="1:4" ht="16.5" customHeight="1">
      <c r="A16" s="11"/>
      <c r="B16" s="7"/>
      <c r="C16" s="25" t="s">
        <v>141</v>
      </c>
      <c r="D16" s="7"/>
    </row>
    <row r="17" spans="1:4" ht="16.5" customHeight="1">
      <c r="A17" s="11"/>
      <c r="B17" s="7"/>
      <c r="C17" s="25" t="s">
        <v>142</v>
      </c>
      <c r="D17" s="7"/>
    </row>
    <row r="18" spans="1:4" ht="16.5" customHeight="1">
      <c r="A18" s="11"/>
      <c r="B18" s="7"/>
      <c r="C18" s="25" t="s">
        <v>143</v>
      </c>
      <c r="D18" s="7"/>
    </row>
    <row r="19" spans="1:4" ht="16.5" customHeight="1">
      <c r="A19" s="11"/>
      <c r="B19" s="7"/>
      <c r="C19" s="25" t="s">
        <v>144</v>
      </c>
      <c r="D19" s="7"/>
    </row>
    <row r="20" spans="1:4" ht="16.5" customHeight="1">
      <c r="A20" s="11"/>
      <c r="B20" s="7"/>
      <c r="C20" s="25" t="s">
        <v>145</v>
      </c>
      <c r="D20" s="7"/>
    </row>
    <row r="21" spans="1:4" ht="16.5" customHeight="1">
      <c r="A21" s="11"/>
      <c r="B21" s="7"/>
      <c r="C21" s="25" t="s">
        <v>146</v>
      </c>
      <c r="D21" s="7"/>
    </row>
    <row r="22" spans="1:4" ht="16.5" customHeight="1">
      <c r="A22" s="11"/>
      <c r="B22" s="7"/>
      <c r="C22" s="25" t="s">
        <v>147</v>
      </c>
      <c r="D22" s="7"/>
    </row>
    <row r="23" spans="1:4" ht="16.5" customHeight="1">
      <c r="A23" s="11"/>
      <c r="B23" s="7"/>
      <c r="C23" s="25" t="s">
        <v>148</v>
      </c>
      <c r="D23" s="7"/>
    </row>
    <row r="24" spans="1:4" ht="16.5" customHeight="1">
      <c r="A24" s="11"/>
      <c r="B24" s="7"/>
      <c r="C24" s="25" t="s">
        <v>149</v>
      </c>
      <c r="D24" s="7"/>
    </row>
    <row r="25" spans="1:4" ht="16.5" customHeight="1">
      <c r="A25" s="11"/>
      <c r="B25" s="7"/>
      <c r="C25" s="25" t="s">
        <v>150</v>
      </c>
      <c r="D25" s="7"/>
    </row>
    <row r="26" spans="1:4" ht="16.5" customHeight="1">
      <c r="A26" s="11"/>
      <c r="B26" s="7"/>
      <c r="C26" s="25" t="s">
        <v>151</v>
      </c>
      <c r="D26" s="7"/>
    </row>
    <row r="27" spans="1:4" ht="16.5" customHeight="1">
      <c r="A27" s="11"/>
      <c r="B27" s="7"/>
      <c r="C27" s="25" t="s">
        <v>152</v>
      </c>
      <c r="D27" s="7"/>
    </row>
    <row r="28" spans="1:4" ht="16.5" customHeight="1">
      <c r="A28" s="11"/>
      <c r="B28" s="7"/>
      <c r="C28" s="25" t="s">
        <v>153</v>
      </c>
      <c r="D28" s="7"/>
    </row>
    <row r="29" spans="1:4" ht="16.5" customHeight="1">
      <c r="A29" s="11"/>
      <c r="B29" s="7"/>
      <c r="C29" s="25" t="s">
        <v>154</v>
      </c>
      <c r="D29" s="7"/>
    </row>
    <row r="30" spans="1:4" ht="16.5" customHeight="1">
      <c r="A30" s="11"/>
      <c r="B30" s="7"/>
      <c r="C30" s="25" t="s">
        <v>155</v>
      </c>
      <c r="D30" s="7"/>
    </row>
    <row r="31" spans="1:4" ht="16.5" customHeight="1">
      <c r="A31" s="11"/>
      <c r="B31" s="7"/>
      <c r="C31" s="25" t="s">
        <v>156</v>
      </c>
      <c r="D31" s="7"/>
    </row>
    <row r="32" spans="1:4" ht="16.5" customHeight="1">
      <c r="A32" s="11"/>
      <c r="B32" s="7"/>
      <c r="C32" s="10" t="s">
        <v>157</v>
      </c>
      <c r="D32" s="7"/>
    </row>
    <row r="33" spans="1:4" ht="16.5" customHeight="1">
      <c r="A33" s="11"/>
      <c r="B33" s="7"/>
      <c r="C33" s="10" t="s">
        <v>158</v>
      </c>
      <c r="D33" s="7"/>
    </row>
    <row r="34" spans="1:4" ht="16.5" customHeight="1">
      <c r="A34" s="11"/>
      <c r="B34" s="7"/>
      <c r="C34" s="26" t="s">
        <v>159</v>
      </c>
      <c r="D34" s="7"/>
    </row>
    <row r="35" spans="1:4" ht="15" customHeight="1">
      <c r="A35" s="12" t="s">
        <v>50</v>
      </c>
      <c r="B35" s="27">
        <v>56393317.68</v>
      </c>
      <c r="C35" s="12" t="s">
        <v>51</v>
      </c>
      <c r="D35" s="27">
        <v>56393317.68</v>
      </c>
    </row>
  </sheetData>
  <mergeCells count="4">
    <mergeCell ref="A3:D3"/>
    <mergeCell ref="A5:B5"/>
    <mergeCell ref="C5:D5"/>
    <mergeCell ref="A4:B4"/>
  </mergeCells>
  <phoneticPr fontId="16" type="noConversion"/>
  <printOptions horizontalCentered="1"/>
  <pageMargins left="0.96" right="0.96" top="0.72" bottom="0.72" header="0" footer="0"/>
  <pageSetup paperSize="9" scale="0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G14"/>
  <sheetViews>
    <sheetView showZeros="0" workbookViewId="0">
      <pane ySplit="1" topLeftCell="A2" activePane="bottomLeft" state="frozen"/>
      <selection pane="bottomLeft"/>
    </sheetView>
  </sheetViews>
  <sheetFormatPr defaultColWidth="9.125" defaultRowHeight="14.25" customHeight="1"/>
  <cols>
    <col min="1" max="1" width="20.125" customWidth="1"/>
    <col min="2" max="2" width="44" customWidth="1"/>
    <col min="3" max="7" width="24.125" customWidth="1"/>
  </cols>
  <sheetData>
    <row r="1" spans="1:7" ht="14.25" customHeight="1">
      <c r="A1" s="1"/>
      <c r="B1" s="1"/>
      <c r="C1" s="1"/>
      <c r="D1" s="1"/>
      <c r="E1" s="1"/>
      <c r="F1" s="1"/>
      <c r="G1" s="1"/>
    </row>
    <row r="2" spans="1:7" ht="14.25" customHeight="1">
      <c r="D2" s="28"/>
      <c r="F2" s="29"/>
      <c r="G2" s="4" t="s">
        <v>160</v>
      </c>
    </row>
    <row r="3" spans="1:7" ht="41.25" customHeight="1">
      <c r="A3" s="127" t="str">
        <f>"2025"&amp;"年一般公共预算支出预算表（按功能科目分类）"</f>
        <v>2025年一般公共预算支出预算表（按功能科目分类）</v>
      </c>
      <c r="B3" s="127"/>
      <c r="C3" s="127"/>
      <c r="D3" s="127"/>
      <c r="E3" s="127"/>
      <c r="F3" s="127"/>
      <c r="G3" s="127"/>
    </row>
    <row r="4" spans="1:7" ht="18" customHeight="1">
      <c r="A4" s="30" t="str">
        <f>"单位名称："&amp;"昆明市融媒体中心"</f>
        <v>单位名称：昆明市融媒体中心</v>
      </c>
      <c r="F4" s="31"/>
      <c r="G4" s="4" t="s">
        <v>1</v>
      </c>
    </row>
    <row r="5" spans="1:7" ht="20.25" customHeight="1">
      <c r="A5" s="128" t="s">
        <v>161</v>
      </c>
      <c r="B5" s="129"/>
      <c r="C5" s="137" t="s">
        <v>55</v>
      </c>
      <c r="D5" s="134" t="s">
        <v>76</v>
      </c>
      <c r="E5" s="135"/>
      <c r="F5" s="136"/>
      <c r="G5" s="132" t="s">
        <v>77</v>
      </c>
    </row>
    <row r="6" spans="1:7" ht="20.25" customHeight="1">
      <c r="A6" s="32" t="s">
        <v>73</v>
      </c>
      <c r="B6" s="32" t="s">
        <v>74</v>
      </c>
      <c r="C6" s="138"/>
      <c r="D6" s="34" t="s">
        <v>57</v>
      </c>
      <c r="E6" s="34" t="s">
        <v>162</v>
      </c>
      <c r="F6" s="34" t="s">
        <v>163</v>
      </c>
      <c r="G6" s="133"/>
    </row>
    <row r="7" spans="1:7" ht="15" customHeight="1">
      <c r="A7" s="35" t="s">
        <v>83</v>
      </c>
      <c r="B7" s="35" t="s">
        <v>84</v>
      </c>
      <c r="C7" s="35" t="s">
        <v>85</v>
      </c>
      <c r="D7" s="35" t="s">
        <v>86</v>
      </c>
      <c r="E7" s="35" t="s">
        <v>87</v>
      </c>
      <c r="F7" s="35" t="s">
        <v>88</v>
      </c>
      <c r="G7" s="35" t="s">
        <v>89</v>
      </c>
    </row>
    <row r="8" spans="1:7" ht="18" customHeight="1">
      <c r="A8" s="26" t="s">
        <v>98</v>
      </c>
      <c r="B8" s="26" t="s">
        <v>99</v>
      </c>
      <c r="C8" s="7">
        <v>50028517.68</v>
      </c>
      <c r="D8" s="7">
        <v>18428517.68</v>
      </c>
      <c r="E8" s="7">
        <v>18094466</v>
      </c>
      <c r="F8" s="7">
        <v>334051.68</v>
      </c>
      <c r="G8" s="7">
        <v>31600000</v>
      </c>
    </row>
    <row r="9" spans="1:7" ht="18" customHeight="1">
      <c r="A9" s="36" t="s">
        <v>100</v>
      </c>
      <c r="B9" s="36" t="s">
        <v>101</v>
      </c>
      <c r="C9" s="7">
        <v>50028517.68</v>
      </c>
      <c r="D9" s="7">
        <v>18428517.68</v>
      </c>
      <c r="E9" s="7">
        <v>18094466</v>
      </c>
      <c r="F9" s="7">
        <v>334051.68</v>
      </c>
      <c r="G9" s="7">
        <v>31600000</v>
      </c>
    </row>
    <row r="10" spans="1:7" ht="18" customHeight="1">
      <c r="A10" s="37" t="s">
        <v>102</v>
      </c>
      <c r="B10" s="37" t="s">
        <v>103</v>
      </c>
      <c r="C10" s="7">
        <v>50028517.68</v>
      </c>
      <c r="D10" s="7">
        <v>18428517.68</v>
      </c>
      <c r="E10" s="7">
        <v>18094466</v>
      </c>
      <c r="F10" s="7">
        <v>334051.68</v>
      </c>
      <c r="G10" s="7">
        <v>31600000</v>
      </c>
    </row>
    <row r="11" spans="1:7" ht="18" customHeight="1">
      <c r="A11" s="26" t="s">
        <v>104</v>
      </c>
      <c r="B11" s="26" t="s">
        <v>105</v>
      </c>
      <c r="C11" s="7">
        <v>6364800</v>
      </c>
      <c r="D11" s="7">
        <v>6364800</v>
      </c>
      <c r="E11" s="7">
        <v>6364800</v>
      </c>
      <c r="F11" s="7"/>
      <c r="G11" s="7"/>
    </row>
    <row r="12" spans="1:7" ht="18" customHeight="1">
      <c r="A12" s="36" t="s">
        <v>106</v>
      </c>
      <c r="B12" s="36" t="s">
        <v>107</v>
      </c>
      <c r="C12" s="7">
        <v>6364800</v>
      </c>
      <c r="D12" s="7">
        <v>6364800</v>
      </c>
      <c r="E12" s="7">
        <v>6364800</v>
      </c>
      <c r="F12" s="7"/>
      <c r="G12" s="7"/>
    </row>
    <row r="13" spans="1:7" ht="18" customHeight="1">
      <c r="A13" s="37" t="s">
        <v>108</v>
      </c>
      <c r="B13" s="37" t="s">
        <v>109</v>
      </c>
      <c r="C13" s="7">
        <v>6364800</v>
      </c>
      <c r="D13" s="7">
        <v>6364800</v>
      </c>
      <c r="E13" s="7">
        <v>6364800</v>
      </c>
      <c r="F13" s="7"/>
      <c r="G13" s="7"/>
    </row>
    <row r="14" spans="1:7" ht="18" customHeight="1">
      <c r="A14" s="130" t="s">
        <v>164</v>
      </c>
      <c r="B14" s="131" t="s">
        <v>164</v>
      </c>
      <c r="C14" s="7">
        <v>56393317.68</v>
      </c>
      <c r="D14" s="7">
        <v>24793317.68</v>
      </c>
      <c r="E14" s="7">
        <v>24459266</v>
      </c>
      <c r="F14" s="7">
        <v>334051.68</v>
      </c>
      <c r="G14" s="7">
        <v>31600000</v>
      </c>
    </row>
  </sheetData>
  <mergeCells count="6">
    <mergeCell ref="A3:G3"/>
    <mergeCell ref="A5:B5"/>
    <mergeCell ref="A14:B14"/>
    <mergeCell ref="G5:G6"/>
    <mergeCell ref="D5:F5"/>
    <mergeCell ref="C5:C6"/>
  </mergeCells>
  <phoneticPr fontId="16" type="noConversion"/>
  <printOptions horizontalCentered="1"/>
  <pageMargins left="0.37" right="0.37" top="0.56000000000000005" bottom="0.56000000000000005" header="0.48" footer="0.48"/>
  <pageSetup paperSize="9" scale="0" fitToHeight="100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T9"/>
  <sheetViews>
    <sheetView showZeros="0" workbookViewId="0">
      <pane ySplit="1" topLeftCell="A2" activePane="bottomLeft" state="frozen"/>
      <selection pane="bottomLeft" activeCell="B13" sqref="B13"/>
    </sheetView>
  </sheetViews>
  <sheetFormatPr defaultColWidth="10.375" defaultRowHeight="14.25" customHeight="1"/>
  <cols>
    <col min="1" max="6" width="28.125" customWidth="1"/>
  </cols>
  <sheetData>
    <row r="1" spans="1:20" ht="14.25" customHeight="1">
      <c r="A1" s="1"/>
      <c r="B1" s="1"/>
      <c r="C1" s="1"/>
      <c r="D1" s="1"/>
      <c r="E1" s="1"/>
      <c r="F1" s="1"/>
    </row>
    <row r="2" spans="1:20" ht="14.25" customHeight="1">
      <c r="A2" s="39"/>
      <c r="B2" s="39"/>
      <c r="C2" s="39"/>
      <c r="D2" s="39"/>
      <c r="E2" s="24"/>
      <c r="F2" s="40" t="s">
        <v>165</v>
      </c>
    </row>
    <row r="3" spans="1:20" ht="41.25" customHeight="1">
      <c r="A3" s="139" t="str">
        <f>"2025"&amp;"年一般公共预算“三公”经费支出预算表"</f>
        <v>2025年一般公共预算“三公”经费支出预算表</v>
      </c>
      <c r="B3" s="140"/>
      <c r="C3" s="140"/>
      <c r="D3" s="140"/>
      <c r="E3" s="141"/>
      <c r="F3" s="140"/>
    </row>
    <row r="4" spans="1:20" ht="14.25" customHeight="1">
      <c r="A4" s="142" t="str">
        <f>"单位名称："&amp;"昆明市融媒体中心"</f>
        <v>单位名称：昆明市融媒体中心</v>
      </c>
      <c r="B4" s="143"/>
      <c r="D4" s="39"/>
      <c r="E4" s="24"/>
      <c r="F4" s="3" t="s">
        <v>1</v>
      </c>
    </row>
    <row r="5" spans="1:20" ht="27" customHeight="1">
      <c r="A5" s="144" t="s">
        <v>166</v>
      </c>
      <c r="B5" s="144" t="s">
        <v>167</v>
      </c>
      <c r="C5" s="101" t="s">
        <v>168</v>
      </c>
      <c r="D5" s="144"/>
      <c r="E5" s="147"/>
      <c r="F5" s="144" t="s">
        <v>169</v>
      </c>
    </row>
    <row r="6" spans="1:20" ht="28.5" customHeight="1">
      <c r="A6" s="145"/>
      <c r="B6" s="146"/>
      <c r="C6" s="41" t="s">
        <v>57</v>
      </c>
      <c r="D6" s="41" t="s">
        <v>170</v>
      </c>
      <c r="E6" s="41" t="s">
        <v>171</v>
      </c>
      <c r="F6" s="148"/>
    </row>
    <row r="7" spans="1:20" ht="17.25" customHeight="1">
      <c r="A7" s="20" t="s">
        <v>83</v>
      </c>
      <c r="B7" s="20" t="s">
        <v>84</v>
      </c>
      <c r="C7" s="20" t="s">
        <v>85</v>
      </c>
      <c r="D7" s="20" t="s">
        <v>86</v>
      </c>
      <c r="E7" s="20" t="s">
        <v>87</v>
      </c>
      <c r="F7" s="20" t="s">
        <v>88</v>
      </c>
    </row>
    <row r="8" spans="1:20" ht="17.25" customHeight="1">
      <c r="A8" s="7"/>
      <c r="B8" s="7"/>
      <c r="C8" s="7"/>
      <c r="D8" s="7"/>
      <c r="E8" s="7"/>
      <c r="F8" s="7"/>
    </row>
    <row r="9" spans="1:20" ht="14.25" customHeight="1">
      <c r="A9" s="231" t="s">
        <v>513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</row>
  </sheetData>
  <mergeCells count="7">
    <mergeCell ref="A9:T9"/>
    <mergeCell ref="A3:F3"/>
    <mergeCell ref="A4:B4"/>
    <mergeCell ref="A5:A6"/>
    <mergeCell ref="B5:B6"/>
    <mergeCell ref="C5:E5"/>
    <mergeCell ref="F5:F6"/>
  </mergeCells>
  <phoneticPr fontId="16" type="noConversion"/>
  <pageMargins left="0.67" right="0.67" top="0.72" bottom="0.72" header="0.28000000000000003" footer="0.28000000000000003"/>
  <pageSetup paperSize="9" fitToWidth="0" fitToHeight="0" orientation="portrait" r:id="rId1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X48"/>
  <sheetViews>
    <sheetView showZeros="0" topLeftCell="I1" workbookViewId="0">
      <pane ySplit="1" topLeftCell="A2" activePane="bottomLeft" state="frozen"/>
      <selection pane="bottomLeft"/>
    </sheetView>
  </sheetViews>
  <sheetFormatPr defaultColWidth="9.125" defaultRowHeight="14.25" customHeight="1"/>
  <cols>
    <col min="1" max="2" width="32.875" customWidth="1"/>
    <col min="3" max="3" width="20.75" customWidth="1"/>
    <col min="4" max="4" width="31.25" customWidth="1"/>
    <col min="5" max="5" width="10.125" customWidth="1"/>
    <col min="6" max="6" width="17.625" customWidth="1"/>
    <col min="7" max="7" width="10.25" customWidth="1"/>
    <col min="8" max="8" width="23" customWidth="1"/>
    <col min="9" max="24" width="18.75" customWidth="1"/>
  </cols>
  <sheetData>
    <row r="1" spans="1:24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>
      <c r="B2" s="28"/>
      <c r="C2" s="42"/>
      <c r="E2" s="43"/>
      <c r="F2" s="43"/>
      <c r="G2" s="43"/>
      <c r="H2" s="43"/>
      <c r="I2" s="44"/>
      <c r="J2" s="44"/>
      <c r="K2" s="44"/>
      <c r="L2" s="44"/>
      <c r="M2" s="44"/>
      <c r="N2" s="44"/>
      <c r="R2" s="44"/>
      <c r="V2" s="42"/>
      <c r="X2" s="45" t="s">
        <v>172</v>
      </c>
    </row>
    <row r="3" spans="1:24" ht="45.75" customHeight="1">
      <c r="A3" s="160" t="str">
        <f>"2025"&amp;"年部门基本支出预算表"</f>
        <v>2025年部门基本支出预算表</v>
      </c>
      <c r="B3" s="161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1"/>
      <c r="P3" s="161"/>
      <c r="Q3" s="161"/>
      <c r="R3" s="160"/>
      <c r="S3" s="160"/>
      <c r="T3" s="160"/>
      <c r="U3" s="160"/>
      <c r="V3" s="160"/>
      <c r="W3" s="160"/>
      <c r="X3" s="160"/>
    </row>
    <row r="4" spans="1:24" ht="18.75" customHeight="1">
      <c r="A4" s="162" t="str">
        <f>"单位名称："&amp;"昆明市融媒体中心"</f>
        <v>单位名称：昆明市融媒体中心</v>
      </c>
      <c r="B4" s="163"/>
      <c r="C4" s="164"/>
      <c r="D4" s="164"/>
      <c r="E4" s="164"/>
      <c r="F4" s="164"/>
      <c r="G4" s="164"/>
      <c r="H4" s="164"/>
      <c r="I4" s="46"/>
      <c r="J4" s="46"/>
      <c r="K4" s="46"/>
      <c r="L4" s="46"/>
      <c r="M4" s="46"/>
      <c r="N4" s="46"/>
      <c r="O4" s="47"/>
      <c r="P4" s="47"/>
      <c r="Q4" s="47"/>
      <c r="R4" s="46"/>
      <c r="V4" s="42"/>
      <c r="X4" s="45" t="s">
        <v>1</v>
      </c>
    </row>
    <row r="5" spans="1:24" ht="18" customHeight="1">
      <c r="A5" s="158" t="s">
        <v>173</v>
      </c>
      <c r="B5" s="158" t="s">
        <v>174</v>
      </c>
      <c r="C5" s="158" t="s">
        <v>175</v>
      </c>
      <c r="D5" s="158" t="s">
        <v>176</v>
      </c>
      <c r="E5" s="158" t="s">
        <v>177</v>
      </c>
      <c r="F5" s="158" t="s">
        <v>178</v>
      </c>
      <c r="G5" s="158" t="s">
        <v>179</v>
      </c>
      <c r="H5" s="158" t="s">
        <v>180</v>
      </c>
      <c r="I5" s="134" t="s">
        <v>181</v>
      </c>
      <c r="J5" s="153" t="s">
        <v>181</v>
      </c>
      <c r="K5" s="153"/>
      <c r="L5" s="153"/>
      <c r="M5" s="153"/>
      <c r="N5" s="153"/>
      <c r="O5" s="135"/>
      <c r="P5" s="135"/>
      <c r="Q5" s="135"/>
      <c r="R5" s="154" t="s">
        <v>61</v>
      </c>
      <c r="S5" s="153" t="s">
        <v>62</v>
      </c>
      <c r="T5" s="153"/>
      <c r="U5" s="153"/>
      <c r="V5" s="153"/>
      <c r="W5" s="153"/>
      <c r="X5" s="155"/>
    </row>
    <row r="6" spans="1:24" ht="18" customHeight="1">
      <c r="A6" s="165"/>
      <c r="B6" s="156"/>
      <c r="C6" s="166"/>
      <c r="D6" s="165"/>
      <c r="E6" s="165"/>
      <c r="F6" s="165"/>
      <c r="G6" s="165"/>
      <c r="H6" s="165"/>
      <c r="I6" s="137" t="s">
        <v>182</v>
      </c>
      <c r="J6" s="134" t="s">
        <v>58</v>
      </c>
      <c r="K6" s="153"/>
      <c r="L6" s="153"/>
      <c r="M6" s="153"/>
      <c r="N6" s="155"/>
      <c r="O6" s="168" t="s">
        <v>183</v>
      </c>
      <c r="P6" s="135"/>
      <c r="Q6" s="136"/>
      <c r="R6" s="158" t="s">
        <v>61</v>
      </c>
      <c r="S6" s="134" t="s">
        <v>62</v>
      </c>
      <c r="T6" s="154" t="s">
        <v>64</v>
      </c>
      <c r="U6" s="153" t="s">
        <v>62</v>
      </c>
      <c r="V6" s="154" t="s">
        <v>66</v>
      </c>
      <c r="W6" s="154" t="s">
        <v>67</v>
      </c>
      <c r="X6" s="167" t="s">
        <v>68</v>
      </c>
    </row>
    <row r="7" spans="1:24" ht="19.5" customHeight="1">
      <c r="A7" s="156"/>
      <c r="B7" s="156"/>
      <c r="C7" s="156"/>
      <c r="D7" s="156"/>
      <c r="E7" s="156"/>
      <c r="F7" s="156"/>
      <c r="G7" s="156"/>
      <c r="H7" s="156"/>
      <c r="I7" s="156"/>
      <c r="J7" s="169" t="s">
        <v>184</v>
      </c>
      <c r="K7" s="158" t="s">
        <v>185</v>
      </c>
      <c r="L7" s="158" t="s">
        <v>186</v>
      </c>
      <c r="M7" s="158" t="s">
        <v>187</v>
      </c>
      <c r="N7" s="158" t="s">
        <v>188</v>
      </c>
      <c r="O7" s="158" t="s">
        <v>58</v>
      </c>
      <c r="P7" s="158" t="s">
        <v>59</v>
      </c>
      <c r="Q7" s="158" t="s">
        <v>60</v>
      </c>
      <c r="R7" s="156"/>
      <c r="S7" s="158" t="s">
        <v>57</v>
      </c>
      <c r="T7" s="158" t="s">
        <v>64</v>
      </c>
      <c r="U7" s="158" t="s">
        <v>189</v>
      </c>
      <c r="V7" s="158" t="s">
        <v>66</v>
      </c>
      <c r="W7" s="158" t="s">
        <v>67</v>
      </c>
      <c r="X7" s="158" t="s">
        <v>68</v>
      </c>
    </row>
    <row r="8" spans="1:24" ht="37.5" customHeight="1">
      <c r="A8" s="157"/>
      <c r="B8" s="138"/>
      <c r="C8" s="157"/>
      <c r="D8" s="157"/>
      <c r="E8" s="157"/>
      <c r="F8" s="157"/>
      <c r="G8" s="157"/>
      <c r="H8" s="157"/>
      <c r="I8" s="157"/>
      <c r="J8" s="170" t="s">
        <v>57</v>
      </c>
      <c r="K8" s="159" t="s">
        <v>190</v>
      </c>
      <c r="L8" s="159" t="s">
        <v>186</v>
      </c>
      <c r="M8" s="159" t="s">
        <v>187</v>
      </c>
      <c r="N8" s="159" t="s">
        <v>188</v>
      </c>
      <c r="O8" s="159" t="s">
        <v>186</v>
      </c>
      <c r="P8" s="159" t="s">
        <v>187</v>
      </c>
      <c r="Q8" s="159" t="s">
        <v>188</v>
      </c>
      <c r="R8" s="159" t="s">
        <v>61</v>
      </c>
      <c r="S8" s="159" t="s">
        <v>57</v>
      </c>
      <c r="T8" s="159" t="s">
        <v>64</v>
      </c>
      <c r="U8" s="159" t="s">
        <v>189</v>
      </c>
      <c r="V8" s="159" t="s">
        <v>66</v>
      </c>
      <c r="W8" s="159" t="s">
        <v>67</v>
      </c>
      <c r="X8" s="159" t="s">
        <v>68</v>
      </c>
    </row>
    <row r="9" spans="1:24" ht="14.25" customHeight="1">
      <c r="A9" s="50">
        <v>1</v>
      </c>
      <c r="B9" s="50">
        <v>2</v>
      </c>
      <c r="C9" s="50">
        <v>3</v>
      </c>
      <c r="D9" s="50">
        <v>4</v>
      </c>
      <c r="E9" s="50">
        <v>5</v>
      </c>
      <c r="F9" s="50">
        <v>6</v>
      </c>
      <c r="G9" s="50">
        <v>7</v>
      </c>
      <c r="H9" s="50">
        <v>8</v>
      </c>
      <c r="I9" s="50">
        <v>9</v>
      </c>
      <c r="J9" s="50">
        <v>10</v>
      </c>
      <c r="K9" s="50">
        <v>11</v>
      </c>
      <c r="L9" s="50">
        <v>12</v>
      </c>
      <c r="M9" s="50">
        <v>13</v>
      </c>
      <c r="N9" s="50">
        <v>14</v>
      </c>
      <c r="O9" s="50">
        <v>15</v>
      </c>
      <c r="P9" s="50">
        <v>16</v>
      </c>
      <c r="Q9" s="50">
        <v>17</v>
      </c>
      <c r="R9" s="50">
        <v>18</v>
      </c>
      <c r="S9" s="50">
        <v>19</v>
      </c>
      <c r="T9" s="50">
        <v>20</v>
      </c>
      <c r="U9" s="50">
        <v>21</v>
      </c>
      <c r="V9" s="50">
        <v>22</v>
      </c>
      <c r="W9" s="50">
        <v>23</v>
      </c>
      <c r="X9" s="50">
        <v>24</v>
      </c>
    </row>
    <row r="10" spans="1:24" ht="20.25" customHeight="1">
      <c r="A10" s="10" t="s">
        <v>70</v>
      </c>
      <c r="B10" s="10" t="s">
        <v>70</v>
      </c>
      <c r="C10" s="10" t="s">
        <v>191</v>
      </c>
      <c r="D10" s="10" t="s">
        <v>192</v>
      </c>
      <c r="E10" s="10" t="s">
        <v>102</v>
      </c>
      <c r="F10" s="10" t="s">
        <v>103</v>
      </c>
      <c r="G10" s="10" t="s">
        <v>193</v>
      </c>
      <c r="H10" s="10" t="s">
        <v>194</v>
      </c>
      <c r="I10" s="7">
        <v>2264000</v>
      </c>
      <c r="J10" s="7"/>
      <c r="K10" s="7"/>
      <c r="L10" s="7"/>
      <c r="M10" s="7"/>
      <c r="N10" s="7"/>
      <c r="O10" s="7"/>
      <c r="P10" s="7"/>
      <c r="Q10" s="7"/>
      <c r="R10" s="7"/>
      <c r="S10" s="7">
        <v>2264000</v>
      </c>
      <c r="T10" s="7">
        <v>2264000</v>
      </c>
      <c r="U10" s="7"/>
      <c r="V10" s="7"/>
      <c r="W10" s="7"/>
      <c r="X10" s="7"/>
    </row>
    <row r="11" spans="1:24" ht="20.25" customHeight="1">
      <c r="A11" s="10" t="s">
        <v>70</v>
      </c>
      <c r="B11" s="10" t="s">
        <v>70</v>
      </c>
      <c r="C11" s="10" t="s">
        <v>191</v>
      </c>
      <c r="D11" s="10" t="s">
        <v>192</v>
      </c>
      <c r="E11" s="10" t="s">
        <v>102</v>
      </c>
      <c r="F11" s="10" t="s">
        <v>103</v>
      </c>
      <c r="G11" s="10" t="s">
        <v>193</v>
      </c>
      <c r="H11" s="10" t="s">
        <v>194</v>
      </c>
      <c r="I11" s="7">
        <v>16702584</v>
      </c>
      <c r="J11" s="7">
        <v>16702584</v>
      </c>
      <c r="K11" s="51"/>
      <c r="L11" s="51"/>
      <c r="M11" s="7">
        <v>16702584</v>
      </c>
      <c r="N11" s="51"/>
      <c r="O11" s="7"/>
      <c r="P11" s="7"/>
      <c r="Q11" s="7"/>
      <c r="R11" s="7"/>
      <c r="S11" s="7"/>
      <c r="T11" s="7"/>
      <c r="U11" s="7"/>
      <c r="V11" s="7"/>
      <c r="W11" s="7"/>
      <c r="X11" s="7"/>
    </row>
    <row r="12" spans="1:24" ht="20.25" customHeight="1">
      <c r="A12" s="10" t="s">
        <v>70</v>
      </c>
      <c r="B12" s="10" t="s">
        <v>70</v>
      </c>
      <c r="C12" s="10" t="s">
        <v>191</v>
      </c>
      <c r="D12" s="10" t="s">
        <v>192</v>
      </c>
      <c r="E12" s="10" t="s">
        <v>102</v>
      </c>
      <c r="F12" s="10" t="s">
        <v>103</v>
      </c>
      <c r="G12" s="10" t="s">
        <v>193</v>
      </c>
      <c r="H12" s="10" t="s">
        <v>194</v>
      </c>
      <c r="I12" s="7">
        <v>10731460</v>
      </c>
      <c r="J12" s="7"/>
      <c r="K12" s="51"/>
      <c r="L12" s="51"/>
      <c r="M12" s="7"/>
      <c r="N12" s="51"/>
      <c r="O12" s="7"/>
      <c r="P12" s="7"/>
      <c r="Q12" s="7"/>
      <c r="R12" s="7"/>
      <c r="S12" s="7">
        <v>10731460</v>
      </c>
      <c r="T12" s="7">
        <v>10731460</v>
      </c>
      <c r="U12" s="7"/>
      <c r="V12" s="7"/>
      <c r="W12" s="7"/>
      <c r="X12" s="7"/>
    </row>
    <row r="13" spans="1:24" ht="20.25" customHeight="1">
      <c r="A13" s="10" t="s">
        <v>70</v>
      </c>
      <c r="B13" s="10" t="s">
        <v>70</v>
      </c>
      <c r="C13" s="10" t="s">
        <v>191</v>
      </c>
      <c r="D13" s="10" t="s">
        <v>192</v>
      </c>
      <c r="E13" s="10" t="s">
        <v>102</v>
      </c>
      <c r="F13" s="10" t="s">
        <v>103</v>
      </c>
      <c r="G13" s="10" t="s">
        <v>195</v>
      </c>
      <c r="H13" s="10" t="s">
        <v>196</v>
      </c>
      <c r="I13" s="7">
        <v>1391882</v>
      </c>
      <c r="J13" s="7">
        <v>1391882</v>
      </c>
      <c r="K13" s="51"/>
      <c r="L13" s="51"/>
      <c r="M13" s="7">
        <v>1391882</v>
      </c>
      <c r="N13" s="51"/>
      <c r="O13" s="7"/>
      <c r="P13" s="7"/>
      <c r="Q13" s="7"/>
      <c r="R13" s="7"/>
      <c r="S13" s="7"/>
      <c r="T13" s="7"/>
      <c r="U13" s="7"/>
      <c r="V13" s="7"/>
      <c r="W13" s="7"/>
      <c r="X13" s="7"/>
    </row>
    <row r="14" spans="1:24" ht="20.25" customHeight="1">
      <c r="A14" s="10" t="s">
        <v>70</v>
      </c>
      <c r="B14" s="10" t="s">
        <v>70</v>
      </c>
      <c r="C14" s="10" t="s">
        <v>191</v>
      </c>
      <c r="D14" s="10" t="s">
        <v>192</v>
      </c>
      <c r="E14" s="10" t="s">
        <v>102</v>
      </c>
      <c r="F14" s="10" t="s">
        <v>103</v>
      </c>
      <c r="G14" s="10" t="s">
        <v>197</v>
      </c>
      <c r="H14" s="10" t="s">
        <v>198</v>
      </c>
      <c r="I14" s="7">
        <v>62735410</v>
      </c>
      <c r="J14" s="7"/>
      <c r="K14" s="51"/>
      <c r="L14" s="51"/>
      <c r="M14" s="7"/>
      <c r="N14" s="51"/>
      <c r="O14" s="7"/>
      <c r="P14" s="7"/>
      <c r="Q14" s="7"/>
      <c r="R14" s="7"/>
      <c r="S14" s="7">
        <v>62735410</v>
      </c>
      <c r="T14" s="7">
        <v>62735410</v>
      </c>
      <c r="U14" s="7"/>
      <c r="V14" s="7"/>
      <c r="W14" s="7"/>
      <c r="X14" s="7"/>
    </row>
    <row r="15" spans="1:24" ht="20.25" customHeight="1">
      <c r="A15" s="10" t="s">
        <v>70</v>
      </c>
      <c r="B15" s="10" t="s">
        <v>70</v>
      </c>
      <c r="C15" s="10" t="s">
        <v>199</v>
      </c>
      <c r="D15" s="10" t="s">
        <v>200</v>
      </c>
      <c r="E15" s="10" t="s">
        <v>108</v>
      </c>
      <c r="F15" s="10" t="s">
        <v>109</v>
      </c>
      <c r="G15" s="10" t="s">
        <v>201</v>
      </c>
      <c r="H15" s="10" t="s">
        <v>202</v>
      </c>
      <c r="I15" s="7">
        <v>6364800</v>
      </c>
      <c r="J15" s="7">
        <v>6364800</v>
      </c>
      <c r="K15" s="51"/>
      <c r="L15" s="51"/>
      <c r="M15" s="7">
        <v>6364800</v>
      </c>
      <c r="N15" s="51"/>
      <c r="O15" s="7"/>
      <c r="P15" s="7"/>
      <c r="Q15" s="7"/>
      <c r="R15" s="7"/>
      <c r="S15" s="7"/>
      <c r="T15" s="7"/>
      <c r="U15" s="7"/>
      <c r="V15" s="7"/>
      <c r="W15" s="7"/>
      <c r="X15" s="7"/>
    </row>
    <row r="16" spans="1:24" ht="20.25" customHeight="1">
      <c r="A16" s="10" t="s">
        <v>70</v>
      </c>
      <c r="B16" s="10" t="s">
        <v>70</v>
      </c>
      <c r="C16" s="10" t="s">
        <v>203</v>
      </c>
      <c r="D16" s="10" t="s">
        <v>204</v>
      </c>
      <c r="E16" s="10" t="s">
        <v>102</v>
      </c>
      <c r="F16" s="10" t="s">
        <v>103</v>
      </c>
      <c r="G16" s="10" t="s">
        <v>205</v>
      </c>
      <c r="H16" s="10" t="s">
        <v>206</v>
      </c>
      <c r="I16" s="7">
        <v>1393700</v>
      </c>
      <c r="J16" s="7"/>
      <c r="K16" s="51"/>
      <c r="L16" s="51"/>
      <c r="M16" s="7"/>
      <c r="N16" s="51"/>
      <c r="O16" s="7"/>
      <c r="P16" s="7"/>
      <c r="Q16" s="7"/>
      <c r="R16" s="7"/>
      <c r="S16" s="7">
        <v>1393700</v>
      </c>
      <c r="T16" s="7">
        <v>1393700</v>
      </c>
      <c r="U16" s="7"/>
      <c r="V16" s="7"/>
      <c r="W16" s="7"/>
      <c r="X16" s="7"/>
    </row>
    <row r="17" spans="1:24" ht="20.25" customHeight="1">
      <c r="A17" s="10" t="s">
        <v>70</v>
      </c>
      <c r="B17" s="10" t="s">
        <v>70</v>
      </c>
      <c r="C17" s="10" t="s">
        <v>207</v>
      </c>
      <c r="D17" s="10" t="s">
        <v>125</v>
      </c>
      <c r="E17" s="10" t="s">
        <v>124</v>
      </c>
      <c r="F17" s="10" t="s">
        <v>125</v>
      </c>
      <c r="G17" s="10" t="s">
        <v>208</v>
      </c>
      <c r="H17" s="10" t="s">
        <v>125</v>
      </c>
      <c r="I17" s="7">
        <v>12332000</v>
      </c>
      <c r="J17" s="7"/>
      <c r="K17" s="51"/>
      <c r="L17" s="51"/>
      <c r="M17" s="7"/>
      <c r="N17" s="51"/>
      <c r="O17" s="7"/>
      <c r="P17" s="7"/>
      <c r="Q17" s="7"/>
      <c r="R17" s="7"/>
      <c r="S17" s="7">
        <v>12332000</v>
      </c>
      <c r="T17" s="7">
        <v>12332000</v>
      </c>
      <c r="U17" s="7"/>
      <c r="V17" s="7"/>
      <c r="W17" s="7"/>
      <c r="X17" s="7"/>
    </row>
    <row r="18" spans="1:24" ht="20.25" customHeight="1">
      <c r="A18" s="10" t="s">
        <v>70</v>
      </c>
      <c r="B18" s="10" t="s">
        <v>70</v>
      </c>
      <c r="C18" s="10" t="s">
        <v>209</v>
      </c>
      <c r="D18" s="10" t="s">
        <v>169</v>
      </c>
      <c r="E18" s="10" t="s">
        <v>102</v>
      </c>
      <c r="F18" s="10" t="s">
        <v>103</v>
      </c>
      <c r="G18" s="10" t="s">
        <v>210</v>
      </c>
      <c r="H18" s="10" t="s">
        <v>169</v>
      </c>
      <c r="I18" s="7">
        <v>50000</v>
      </c>
      <c r="J18" s="7"/>
      <c r="K18" s="51"/>
      <c r="L18" s="51"/>
      <c r="M18" s="7"/>
      <c r="N18" s="51"/>
      <c r="O18" s="7"/>
      <c r="P18" s="7"/>
      <c r="Q18" s="7"/>
      <c r="R18" s="7"/>
      <c r="S18" s="7">
        <v>50000</v>
      </c>
      <c r="T18" s="7">
        <v>50000</v>
      </c>
      <c r="U18" s="7"/>
      <c r="V18" s="7"/>
      <c r="W18" s="7"/>
      <c r="X18" s="7"/>
    </row>
    <row r="19" spans="1:24" ht="20.25" customHeight="1">
      <c r="A19" s="10" t="s">
        <v>70</v>
      </c>
      <c r="B19" s="10" t="s">
        <v>70</v>
      </c>
      <c r="C19" s="10" t="s">
        <v>211</v>
      </c>
      <c r="D19" s="10" t="s">
        <v>212</v>
      </c>
      <c r="E19" s="10" t="s">
        <v>102</v>
      </c>
      <c r="F19" s="10" t="s">
        <v>103</v>
      </c>
      <c r="G19" s="10" t="s">
        <v>213</v>
      </c>
      <c r="H19" s="10" t="s">
        <v>212</v>
      </c>
      <c r="I19" s="7">
        <v>334051.68</v>
      </c>
      <c r="J19" s="7">
        <v>334051.68</v>
      </c>
      <c r="K19" s="51"/>
      <c r="L19" s="51"/>
      <c r="M19" s="7">
        <v>334051.68</v>
      </c>
      <c r="N19" s="51"/>
      <c r="O19" s="7"/>
      <c r="P19" s="7"/>
      <c r="Q19" s="7"/>
      <c r="R19" s="7"/>
      <c r="S19" s="7"/>
      <c r="T19" s="7"/>
      <c r="U19" s="7"/>
      <c r="V19" s="7"/>
      <c r="W19" s="7"/>
      <c r="X19" s="7"/>
    </row>
    <row r="20" spans="1:24" ht="20.25" customHeight="1">
      <c r="A20" s="10" t="s">
        <v>70</v>
      </c>
      <c r="B20" s="10" t="s">
        <v>70</v>
      </c>
      <c r="C20" s="10" t="s">
        <v>214</v>
      </c>
      <c r="D20" s="10" t="s">
        <v>215</v>
      </c>
      <c r="E20" s="10" t="s">
        <v>102</v>
      </c>
      <c r="F20" s="10" t="s">
        <v>103</v>
      </c>
      <c r="G20" s="10" t="s">
        <v>216</v>
      </c>
      <c r="H20" s="10" t="s">
        <v>217</v>
      </c>
      <c r="I20" s="7">
        <v>336400</v>
      </c>
      <c r="J20" s="7"/>
      <c r="K20" s="51"/>
      <c r="L20" s="51"/>
      <c r="M20" s="7"/>
      <c r="N20" s="51"/>
      <c r="O20" s="7"/>
      <c r="P20" s="7"/>
      <c r="Q20" s="7"/>
      <c r="R20" s="7"/>
      <c r="S20" s="7">
        <v>336400</v>
      </c>
      <c r="T20" s="7">
        <v>336400</v>
      </c>
      <c r="U20" s="7"/>
      <c r="V20" s="7"/>
      <c r="W20" s="7"/>
      <c r="X20" s="7"/>
    </row>
    <row r="21" spans="1:24" ht="20.25" customHeight="1">
      <c r="A21" s="10" t="s">
        <v>70</v>
      </c>
      <c r="B21" s="10" t="s">
        <v>70</v>
      </c>
      <c r="C21" s="10" t="s">
        <v>214</v>
      </c>
      <c r="D21" s="10" t="s">
        <v>215</v>
      </c>
      <c r="E21" s="10" t="s">
        <v>102</v>
      </c>
      <c r="F21" s="10" t="s">
        <v>103</v>
      </c>
      <c r="G21" s="10" t="s">
        <v>218</v>
      </c>
      <c r="H21" s="10" t="s">
        <v>219</v>
      </c>
      <c r="I21" s="7">
        <v>245000</v>
      </c>
      <c r="J21" s="7"/>
      <c r="K21" s="51"/>
      <c r="L21" s="51"/>
      <c r="M21" s="7"/>
      <c r="N21" s="51"/>
      <c r="O21" s="7"/>
      <c r="P21" s="7"/>
      <c r="Q21" s="7"/>
      <c r="R21" s="7"/>
      <c r="S21" s="7">
        <v>245000</v>
      </c>
      <c r="T21" s="7">
        <v>245000</v>
      </c>
      <c r="U21" s="7"/>
      <c r="V21" s="7"/>
      <c r="W21" s="7"/>
      <c r="X21" s="7"/>
    </row>
    <row r="22" spans="1:24" ht="20.25" customHeight="1">
      <c r="A22" s="10" t="s">
        <v>70</v>
      </c>
      <c r="B22" s="10" t="s">
        <v>70</v>
      </c>
      <c r="C22" s="10" t="s">
        <v>214</v>
      </c>
      <c r="D22" s="10" t="s">
        <v>215</v>
      </c>
      <c r="E22" s="10" t="s">
        <v>102</v>
      </c>
      <c r="F22" s="10" t="s">
        <v>103</v>
      </c>
      <c r="G22" s="10" t="s">
        <v>220</v>
      </c>
      <c r="H22" s="10" t="s">
        <v>221</v>
      </c>
      <c r="I22" s="7">
        <v>750000</v>
      </c>
      <c r="J22" s="7"/>
      <c r="K22" s="51"/>
      <c r="L22" s="51"/>
      <c r="M22" s="7"/>
      <c r="N22" s="51"/>
      <c r="O22" s="7"/>
      <c r="P22" s="7"/>
      <c r="Q22" s="7"/>
      <c r="R22" s="7"/>
      <c r="S22" s="7">
        <v>750000</v>
      </c>
      <c r="T22" s="7">
        <v>750000</v>
      </c>
      <c r="U22" s="7"/>
      <c r="V22" s="7"/>
      <c r="W22" s="7"/>
      <c r="X22" s="7"/>
    </row>
    <row r="23" spans="1:24" ht="20.25" customHeight="1">
      <c r="A23" s="10" t="s">
        <v>70</v>
      </c>
      <c r="B23" s="10" t="s">
        <v>70</v>
      </c>
      <c r="C23" s="10" t="s">
        <v>214</v>
      </c>
      <c r="D23" s="10" t="s">
        <v>215</v>
      </c>
      <c r="E23" s="10" t="s">
        <v>102</v>
      </c>
      <c r="F23" s="10" t="s">
        <v>103</v>
      </c>
      <c r="G23" s="10" t="s">
        <v>222</v>
      </c>
      <c r="H23" s="10" t="s">
        <v>223</v>
      </c>
      <c r="I23" s="7">
        <v>431400</v>
      </c>
      <c r="J23" s="7"/>
      <c r="K23" s="51"/>
      <c r="L23" s="51"/>
      <c r="M23" s="7"/>
      <c r="N23" s="51"/>
      <c r="O23" s="7"/>
      <c r="P23" s="7"/>
      <c r="Q23" s="7"/>
      <c r="R23" s="7"/>
      <c r="S23" s="7">
        <v>431400</v>
      </c>
      <c r="T23" s="7">
        <v>431400</v>
      </c>
      <c r="U23" s="7"/>
      <c r="V23" s="7"/>
      <c r="W23" s="7"/>
      <c r="X23" s="7"/>
    </row>
    <row r="24" spans="1:24" ht="20.25" customHeight="1">
      <c r="A24" s="10" t="s">
        <v>70</v>
      </c>
      <c r="B24" s="10" t="s">
        <v>70</v>
      </c>
      <c r="C24" s="10" t="s">
        <v>214</v>
      </c>
      <c r="D24" s="10" t="s">
        <v>215</v>
      </c>
      <c r="E24" s="10" t="s">
        <v>102</v>
      </c>
      <c r="F24" s="10" t="s">
        <v>103</v>
      </c>
      <c r="G24" s="10" t="s">
        <v>224</v>
      </c>
      <c r="H24" s="10" t="s">
        <v>225</v>
      </c>
      <c r="I24" s="7">
        <v>1158200</v>
      </c>
      <c r="J24" s="7"/>
      <c r="K24" s="51"/>
      <c r="L24" s="51"/>
      <c r="M24" s="7"/>
      <c r="N24" s="51"/>
      <c r="O24" s="7"/>
      <c r="P24" s="7"/>
      <c r="Q24" s="7"/>
      <c r="R24" s="7"/>
      <c r="S24" s="7">
        <v>1158200</v>
      </c>
      <c r="T24" s="7">
        <v>1158200</v>
      </c>
      <c r="U24" s="7"/>
      <c r="V24" s="7"/>
      <c r="W24" s="7"/>
      <c r="X24" s="7"/>
    </row>
    <row r="25" spans="1:24" ht="20.25" customHeight="1">
      <c r="A25" s="10" t="s">
        <v>70</v>
      </c>
      <c r="B25" s="10" t="s">
        <v>70</v>
      </c>
      <c r="C25" s="10" t="s">
        <v>214</v>
      </c>
      <c r="D25" s="10" t="s">
        <v>215</v>
      </c>
      <c r="E25" s="10" t="s">
        <v>102</v>
      </c>
      <c r="F25" s="10" t="s">
        <v>103</v>
      </c>
      <c r="G25" s="10" t="s">
        <v>226</v>
      </c>
      <c r="H25" s="10" t="s">
        <v>227</v>
      </c>
      <c r="I25" s="7">
        <v>550000</v>
      </c>
      <c r="J25" s="7"/>
      <c r="K25" s="51"/>
      <c r="L25" s="51"/>
      <c r="M25" s="7"/>
      <c r="N25" s="51"/>
      <c r="O25" s="7"/>
      <c r="P25" s="7"/>
      <c r="Q25" s="7"/>
      <c r="R25" s="7"/>
      <c r="S25" s="7">
        <v>550000</v>
      </c>
      <c r="T25" s="7">
        <v>550000</v>
      </c>
      <c r="U25" s="7"/>
      <c r="V25" s="7"/>
      <c r="W25" s="7"/>
      <c r="X25" s="7"/>
    </row>
    <row r="26" spans="1:24" ht="20.25" customHeight="1">
      <c r="A26" s="10" t="s">
        <v>70</v>
      </c>
      <c r="B26" s="10" t="s">
        <v>70</v>
      </c>
      <c r="C26" s="10" t="s">
        <v>214</v>
      </c>
      <c r="D26" s="10" t="s">
        <v>215</v>
      </c>
      <c r="E26" s="10" t="s">
        <v>102</v>
      </c>
      <c r="F26" s="10" t="s">
        <v>103</v>
      </c>
      <c r="G26" s="10" t="s">
        <v>228</v>
      </c>
      <c r="H26" s="10" t="s">
        <v>229</v>
      </c>
      <c r="I26" s="7">
        <v>208000</v>
      </c>
      <c r="J26" s="7"/>
      <c r="K26" s="51"/>
      <c r="L26" s="51"/>
      <c r="M26" s="7"/>
      <c r="N26" s="51"/>
      <c r="O26" s="7"/>
      <c r="P26" s="7"/>
      <c r="Q26" s="7"/>
      <c r="R26" s="7"/>
      <c r="S26" s="7">
        <v>208000</v>
      </c>
      <c r="T26" s="7">
        <v>208000</v>
      </c>
      <c r="U26" s="7"/>
      <c r="V26" s="7"/>
      <c r="W26" s="7"/>
      <c r="X26" s="7"/>
    </row>
    <row r="27" spans="1:24" ht="20.25" customHeight="1">
      <c r="A27" s="10" t="s">
        <v>70</v>
      </c>
      <c r="B27" s="10" t="s">
        <v>70</v>
      </c>
      <c r="C27" s="10" t="s">
        <v>214</v>
      </c>
      <c r="D27" s="10" t="s">
        <v>215</v>
      </c>
      <c r="E27" s="10" t="s">
        <v>102</v>
      </c>
      <c r="F27" s="10" t="s">
        <v>103</v>
      </c>
      <c r="G27" s="10" t="s">
        <v>230</v>
      </c>
      <c r="H27" s="10" t="s">
        <v>231</v>
      </c>
      <c r="I27" s="7">
        <v>30000</v>
      </c>
      <c r="J27" s="7"/>
      <c r="K27" s="51"/>
      <c r="L27" s="51"/>
      <c r="M27" s="7"/>
      <c r="N27" s="51"/>
      <c r="O27" s="7"/>
      <c r="P27" s="7"/>
      <c r="Q27" s="7"/>
      <c r="R27" s="7"/>
      <c r="S27" s="7">
        <v>30000</v>
      </c>
      <c r="T27" s="7">
        <v>30000</v>
      </c>
      <c r="U27" s="7"/>
      <c r="V27" s="7"/>
      <c r="W27" s="7"/>
      <c r="X27" s="7"/>
    </row>
    <row r="28" spans="1:24" ht="20.25" customHeight="1">
      <c r="A28" s="10" t="s">
        <v>70</v>
      </c>
      <c r="B28" s="10" t="s">
        <v>70</v>
      </c>
      <c r="C28" s="10" t="s">
        <v>214</v>
      </c>
      <c r="D28" s="10" t="s">
        <v>215</v>
      </c>
      <c r="E28" s="10" t="s">
        <v>102</v>
      </c>
      <c r="F28" s="10" t="s">
        <v>103</v>
      </c>
      <c r="G28" s="10" t="s">
        <v>232</v>
      </c>
      <c r="H28" s="10" t="s">
        <v>233</v>
      </c>
      <c r="I28" s="7">
        <v>20000</v>
      </c>
      <c r="J28" s="7"/>
      <c r="K28" s="51"/>
      <c r="L28" s="51"/>
      <c r="M28" s="7"/>
      <c r="N28" s="51"/>
      <c r="O28" s="7"/>
      <c r="P28" s="7"/>
      <c r="Q28" s="7"/>
      <c r="R28" s="7"/>
      <c r="S28" s="7">
        <v>20000</v>
      </c>
      <c r="T28" s="7">
        <v>20000</v>
      </c>
      <c r="U28" s="7"/>
      <c r="V28" s="7"/>
      <c r="W28" s="7"/>
      <c r="X28" s="7"/>
    </row>
    <row r="29" spans="1:24" ht="20.25" customHeight="1">
      <c r="A29" s="10" t="s">
        <v>70</v>
      </c>
      <c r="B29" s="10" t="s">
        <v>70</v>
      </c>
      <c r="C29" s="10" t="s">
        <v>214</v>
      </c>
      <c r="D29" s="10" t="s">
        <v>215</v>
      </c>
      <c r="E29" s="10" t="s">
        <v>102</v>
      </c>
      <c r="F29" s="10" t="s">
        <v>103</v>
      </c>
      <c r="G29" s="10" t="s">
        <v>234</v>
      </c>
      <c r="H29" s="10" t="s">
        <v>235</v>
      </c>
      <c r="I29" s="7">
        <v>16172000</v>
      </c>
      <c r="J29" s="7"/>
      <c r="K29" s="51"/>
      <c r="L29" s="51"/>
      <c r="M29" s="7"/>
      <c r="N29" s="51"/>
      <c r="O29" s="7"/>
      <c r="P29" s="7"/>
      <c r="Q29" s="7"/>
      <c r="R29" s="7"/>
      <c r="S29" s="7">
        <v>16172000</v>
      </c>
      <c r="T29" s="7">
        <v>16172000</v>
      </c>
      <c r="U29" s="7"/>
      <c r="V29" s="7"/>
      <c r="W29" s="7"/>
      <c r="X29" s="7"/>
    </row>
    <row r="30" spans="1:24" ht="20.25" customHeight="1">
      <c r="A30" s="10" t="s">
        <v>70</v>
      </c>
      <c r="B30" s="10" t="s">
        <v>70</v>
      </c>
      <c r="C30" s="10" t="s">
        <v>214</v>
      </c>
      <c r="D30" s="10" t="s">
        <v>215</v>
      </c>
      <c r="E30" s="10" t="s">
        <v>102</v>
      </c>
      <c r="F30" s="10" t="s">
        <v>103</v>
      </c>
      <c r="G30" s="10" t="s">
        <v>236</v>
      </c>
      <c r="H30" s="10" t="s">
        <v>237</v>
      </c>
      <c r="I30" s="7">
        <v>3156400</v>
      </c>
      <c r="J30" s="7"/>
      <c r="K30" s="51"/>
      <c r="L30" s="51"/>
      <c r="M30" s="7"/>
      <c r="N30" s="51"/>
      <c r="O30" s="7"/>
      <c r="P30" s="7"/>
      <c r="Q30" s="7"/>
      <c r="R30" s="7"/>
      <c r="S30" s="7">
        <v>3156400</v>
      </c>
      <c r="T30" s="7">
        <v>3156400</v>
      </c>
      <c r="U30" s="7"/>
      <c r="V30" s="7"/>
      <c r="W30" s="7"/>
      <c r="X30" s="7"/>
    </row>
    <row r="31" spans="1:24" ht="20.25" customHeight="1">
      <c r="A31" s="10" t="s">
        <v>70</v>
      </c>
      <c r="B31" s="10" t="s">
        <v>70</v>
      </c>
      <c r="C31" s="10" t="s">
        <v>214</v>
      </c>
      <c r="D31" s="10" t="s">
        <v>215</v>
      </c>
      <c r="E31" s="10" t="s">
        <v>102</v>
      </c>
      <c r="F31" s="10" t="s">
        <v>103</v>
      </c>
      <c r="G31" s="10" t="s">
        <v>238</v>
      </c>
      <c r="H31" s="10" t="s">
        <v>239</v>
      </c>
      <c r="I31" s="7">
        <v>310000</v>
      </c>
      <c r="J31" s="7"/>
      <c r="K31" s="51"/>
      <c r="L31" s="51"/>
      <c r="M31" s="7"/>
      <c r="N31" s="51"/>
      <c r="O31" s="7"/>
      <c r="P31" s="7"/>
      <c r="Q31" s="7"/>
      <c r="R31" s="7"/>
      <c r="S31" s="7">
        <v>310000</v>
      </c>
      <c r="T31" s="7">
        <v>310000</v>
      </c>
      <c r="U31" s="7"/>
      <c r="V31" s="7"/>
      <c r="W31" s="7"/>
      <c r="X31" s="7"/>
    </row>
    <row r="32" spans="1:24" ht="20.25" customHeight="1">
      <c r="A32" s="10" t="s">
        <v>70</v>
      </c>
      <c r="B32" s="10" t="s">
        <v>70</v>
      </c>
      <c r="C32" s="10" t="s">
        <v>214</v>
      </c>
      <c r="D32" s="10" t="s">
        <v>215</v>
      </c>
      <c r="E32" s="10" t="s">
        <v>102</v>
      </c>
      <c r="F32" s="10" t="s">
        <v>103</v>
      </c>
      <c r="G32" s="10" t="s">
        <v>238</v>
      </c>
      <c r="H32" s="10" t="s">
        <v>239</v>
      </c>
      <c r="I32" s="7">
        <v>7600000</v>
      </c>
      <c r="J32" s="7"/>
      <c r="K32" s="51"/>
      <c r="L32" s="51"/>
      <c r="M32" s="7"/>
      <c r="N32" s="51"/>
      <c r="O32" s="7"/>
      <c r="P32" s="7"/>
      <c r="Q32" s="7"/>
      <c r="R32" s="7"/>
      <c r="S32" s="7">
        <v>7600000</v>
      </c>
      <c r="T32" s="7">
        <v>7600000</v>
      </c>
      <c r="U32" s="7"/>
      <c r="V32" s="7"/>
      <c r="W32" s="7"/>
      <c r="X32" s="7"/>
    </row>
    <row r="33" spans="1:24" ht="20.25" customHeight="1">
      <c r="A33" s="10" t="s">
        <v>70</v>
      </c>
      <c r="B33" s="10" t="s">
        <v>70</v>
      </c>
      <c r="C33" s="10" t="s">
        <v>214</v>
      </c>
      <c r="D33" s="10" t="s">
        <v>215</v>
      </c>
      <c r="E33" s="10" t="s">
        <v>102</v>
      </c>
      <c r="F33" s="10" t="s">
        <v>103</v>
      </c>
      <c r="G33" s="10" t="s">
        <v>238</v>
      </c>
      <c r="H33" s="10" t="s">
        <v>239</v>
      </c>
      <c r="I33" s="7">
        <v>2000000</v>
      </c>
      <c r="J33" s="7"/>
      <c r="K33" s="51"/>
      <c r="L33" s="51"/>
      <c r="M33" s="7"/>
      <c r="N33" s="51"/>
      <c r="O33" s="7"/>
      <c r="P33" s="7"/>
      <c r="Q33" s="7"/>
      <c r="R33" s="7"/>
      <c r="S33" s="7">
        <v>2000000</v>
      </c>
      <c r="T33" s="7">
        <v>2000000</v>
      </c>
      <c r="U33" s="7"/>
      <c r="V33" s="7"/>
      <c r="W33" s="7"/>
      <c r="X33" s="7"/>
    </row>
    <row r="34" spans="1:24" ht="20.25" customHeight="1">
      <c r="A34" s="10" t="s">
        <v>70</v>
      </c>
      <c r="B34" s="10" t="s">
        <v>70</v>
      </c>
      <c r="C34" s="10" t="s">
        <v>214</v>
      </c>
      <c r="D34" s="10" t="s">
        <v>215</v>
      </c>
      <c r="E34" s="10" t="s">
        <v>102</v>
      </c>
      <c r="F34" s="10" t="s">
        <v>103</v>
      </c>
      <c r="G34" s="10" t="s">
        <v>238</v>
      </c>
      <c r="H34" s="10" t="s">
        <v>239</v>
      </c>
      <c r="I34" s="7">
        <v>50000</v>
      </c>
      <c r="J34" s="7"/>
      <c r="K34" s="51"/>
      <c r="L34" s="51"/>
      <c r="M34" s="7"/>
      <c r="N34" s="51"/>
      <c r="O34" s="7"/>
      <c r="P34" s="7"/>
      <c r="Q34" s="7"/>
      <c r="R34" s="7"/>
      <c r="S34" s="7">
        <v>50000</v>
      </c>
      <c r="T34" s="7">
        <v>50000</v>
      </c>
      <c r="U34" s="7"/>
      <c r="V34" s="7"/>
      <c r="W34" s="7"/>
      <c r="X34" s="7"/>
    </row>
    <row r="35" spans="1:24" ht="20.25" customHeight="1">
      <c r="A35" s="10" t="s">
        <v>70</v>
      </c>
      <c r="B35" s="10" t="s">
        <v>70</v>
      </c>
      <c r="C35" s="10" t="s">
        <v>214</v>
      </c>
      <c r="D35" s="10" t="s">
        <v>215</v>
      </c>
      <c r="E35" s="10" t="s">
        <v>102</v>
      </c>
      <c r="F35" s="10" t="s">
        <v>103</v>
      </c>
      <c r="G35" s="10" t="s">
        <v>238</v>
      </c>
      <c r="H35" s="10" t="s">
        <v>239</v>
      </c>
      <c r="I35" s="7">
        <v>300000</v>
      </c>
      <c r="J35" s="7"/>
      <c r="K35" s="51"/>
      <c r="L35" s="51"/>
      <c r="M35" s="7"/>
      <c r="N35" s="51"/>
      <c r="O35" s="7"/>
      <c r="P35" s="7"/>
      <c r="Q35" s="7"/>
      <c r="R35" s="7"/>
      <c r="S35" s="7">
        <v>300000</v>
      </c>
      <c r="T35" s="7">
        <v>300000</v>
      </c>
      <c r="U35" s="7"/>
      <c r="V35" s="7"/>
      <c r="W35" s="7"/>
      <c r="X35" s="7"/>
    </row>
    <row r="36" spans="1:24" ht="20.25" customHeight="1">
      <c r="A36" s="10" t="s">
        <v>70</v>
      </c>
      <c r="B36" s="10" t="s">
        <v>70</v>
      </c>
      <c r="C36" s="10" t="s">
        <v>214</v>
      </c>
      <c r="D36" s="10" t="s">
        <v>215</v>
      </c>
      <c r="E36" s="10" t="s">
        <v>102</v>
      </c>
      <c r="F36" s="10" t="s">
        <v>103</v>
      </c>
      <c r="G36" s="10" t="s">
        <v>238</v>
      </c>
      <c r="H36" s="10" t="s">
        <v>239</v>
      </c>
      <c r="I36" s="7">
        <v>32000</v>
      </c>
      <c r="J36" s="7"/>
      <c r="K36" s="51"/>
      <c r="L36" s="51"/>
      <c r="M36" s="7"/>
      <c r="N36" s="51"/>
      <c r="O36" s="7"/>
      <c r="P36" s="7"/>
      <c r="Q36" s="7"/>
      <c r="R36" s="7"/>
      <c r="S36" s="7">
        <v>32000</v>
      </c>
      <c r="T36" s="7">
        <v>32000</v>
      </c>
      <c r="U36" s="7"/>
      <c r="V36" s="7"/>
      <c r="W36" s="7"/>
      <c r="X36" s="7"/>
    </row>
    <row r="37" spans="1:24" ht="20.25" customHeight="1">
      <c r="A37" s="10" t="s">
        <v>70</v>
      </c>
      <c r="B37" s="10" t="s">
        <v>70</v>
      </c>
      <c r="C37" s="10" t="s">
        <v>214</v>
      </c>
      <c r="D37" s="10" t="s">
        <v>215</v>
      </c>
      <c r="E37" s="10" t="s">
        <v>102</v>
      </c>
      <c r="F37" s="10" t="s">
        <v>103</v>
      </c>
      <c r="G37" s="10" t="s">
        <v>238</v>
      </c>
      <c r="H37" s="10" t="s">
        <v>239</v>
      </c>
      <c r="I37" s="7">
        <v>10750000</v>
      </c>
      <c r="J37" s="7"/>
      <c r="K37" s="51"/>
      <c r="L37" s="51"/>
      <c r="M37" s="7"/>
      <c r="N37" s="51"/>
      <c r="O37" s="7"/>
      <c r="P37" s="7"/>
      <c r="Q37" s="7"/>
      <c r="R37" s="7"/>
      <c r="S37" s="7">
        <v>10750000</v>
      </c>
      <c r="T37" s="7">
        <v>10750000</v>
      </c>
      <c r="U37" s="7"/>
      <c r="V37" s="7"/>
      <c r="W37" s="7"/>
      <c r="X37" s="7"/>
    </row>
    <row r="38" spans="1:24" ht="20.25" customHeight="1">
      <c r="A38" s="10" t="s">
        <v>70</v>
      </c>
      <c r="B38" s="10" t="s">
        <v>70</v>
      </c>
      <c r="C38" s="10" t="s">
        <v>214</v>
      </c>
      <c r="D38" s="10" t="s">
        <v>215</v>
      </c>
      <c r="E38" s="10" t="s">
        <v>102</v>
      </c>
      <c r="F38" s="10" t="s">
        <v>103</v>
      </c>
      <c r="G38" s="10" t="s">
        <v>238</v>
      </c>
      <c r="H38" s="10" t="s">
        <v>239</v>
      </c>
      <c r="I38" s="7">
        <v>8300000</v>
      </c>
      <c r="J38" s="7"/>
      <c r="K38" s="51"/>
      <c r="L38" s="51"/>
      <c r="M38" s="7"/>
      <c r="N38" s="51"/>
      <c r="O38" s="7"/>
      <c r="P38" s="7"/>
      <c r="Q38" s="7"/>
      <c r="R38" s="7"/>
      <c r="S38" s="7">
        <v>8300000</v>
      </c>
      <c r="T38" s="7">
        <v>8300000</v>
      </c>
      <c r="U38" s="7"/>
      <c r="V38" s="7"/>
      <c r="W38" s="7"/>
      <c r="X38" s="7"/>
    </row>
    <row r="39" spans="1:24" ht="20.25" customHeight="1">
      <c r="A39" s="10" t="s">
        <v>70</v>
      </c>
      <c r="B39" s="10" t="s">
        <v>70</v>
      </c>
      <c r="C39" s="10" t="s">
        <v>214</v>
      </c>
      <c r="D39" s="10" t="s">
        <v>215</v>
      </c>
      <c r="E39" s="10" t="s">
        <v>102</v>
      </c>
      <c r="F39" s="10" t="s">
        <v>103</v>
      </c>
      <c r="G39" s="10" t="s">
        <v>238</v>
      </c>
      <c r="H39" s="10" t="s">
        <v>239</v>
      </c>
      <c r="I39" s="7">
        <v>978000</v>
      </c>
      <c r="J39" s="7"/>
      <c r="K39" s="51"/>
      <c r="L39" s="51"/>
      <c r="M39" s="7"/>
      <c r="N39" s="51"/>
      <c r="O39" s="7"/>
      <c r="P39" s="7"/>
      <c r="Q39" s="7"/>
      <c r="R39" s="7"/>
      <c r="S39" s="7">
        <v>978000</v>
      </c>
      <c r="T39" s="7">
        <v>978000</v>
      </c>
      <c r="U39" s="7"/>
      <c r="V39" s="7"/>
      <c r="W39" s="7"/>
      <c r="X39" s="7"/>
    </row>
    <row r="40" spans="1:24" ht="20.25" customHeight="1">
      <c r="A40" s="10" t="s">
        <v>70</v>
      </c>
      <c r="B40" s="10" t="s">
        <v>70</v>
      </c>
      <c r="C40" s="10" t="s">
        <v>214</v>
      </c>
      <c r="D40" s="10" t="s">
        <v>215</v>
      </c>
      <c r="E40" s="10" t="s">
        <v>102</v>
      </c>
      <c r="F40" s="10" t="s">
        <v>103</v>
      </c>
      <c r="G40" s="10" t="s">
        <v>238</v>
      </c>
      <c r="H40" s="10" t="s">
        <v>239</v>
      </c>
      <c r="I40" s="7">
        <v>34632000</v>
      </c>
      <c r="J40" s="7"/>
      <c r="K40" s="51"/>
      <c r="L40" s="51"/>
      <c r="M40" s="7"/>
      <c r="N40" s="51"/>
      <c r="O40" s="7"/>
      <c r="P40" s="7"/>
      <c r="Q40" s="7"/>
      <c r="R40" s="7"/>
      <c r="S40" s="7">
        <v>34632000</v>
      </c>
      <c r="T40" s="7">
        <v>34632000</v>
      </c>
      <c r="U40" s="7"/>
      <c r="V40" s="7"/>
      <c r="W40" s="7"/>
      <c r="X40" s="7"/>
    </row>
    <row r="41" spans="1:24" ht="20.25" customHeight="1">
      <c r="A41" s="10" t="s">
        <v>70</v>
      </c>
      <c r="B41" s="10" t="s">
        <v>70</v>
      </c>
      <c r="C41" s="10" t="s">
        <v>214</v>
      </c>
      <c r="D41" s="10" t="s">
        <v>215</v>
      </c>
      <c r="E41" s="10" t="s">
        <v>102</v>
      </c>
      <c r="F41" s="10" t="s">
        <v>103</v>
      </c>
      <c r="G41" s="10" t="s">
        <v>238</v>
      </c>
      <c r="H41" s="10" t="s">
        <v>239</v>
      </c>
      <c r="I41" s="7">
        <v>3000000</v>
      </c>
      <c r="J41" s="7"/>
      <c r="K41" s="51"/>
      <c r="L41" s="51"/>
      <c r="M41" s="7"/>
      <c r="N41" s="51"/>
      <c r="O41" s="7"/>
      <c r="P41" s="7"/>
      <c r="Q41" s="7"/>
      <c r="R41" s="7"/>
      <c r="S41" s="7">
        <v>3000000</v>
      </c>
      <c r="T41" s="7">
        <v>3000000</v>
      </c>
      <c r="U41" s="7"/>
      <c r="V41" s="7"/>
      <c r="W41" s="7"/>
      <c r="X41" s="7"/>
    </row>
    <row r="42" spans="1:24" ht="20.25" customHeight="1">
      <c r="A42" s="10" t="s">
        <v>70</v>
      </c>
      <c r="B42" s="10" t="s">
        <v>70</v>
      </c>
      <c r="C42" s="10" t="s">
        <v>214</v>
      </c>
      <c r="D42" s="10" t="s">
        <v>215</v>
      </c>
      <c r="E42" s="10" t="s">
        <v>102</v>
      </c>
      <c r="F42" s="10" t="s">
        <v>103</v>
      </c>
      <c r="G42" s="10" t="s">
        <v>238</v>
      </c>
      <c r="H42" s="10" t="s">
        <v>239</v>
      </c>
      <c r="I42" s="7">
        <v>2000000</v>
      </c>
      <c r="J42" s="7"/>
      <c r="K42" s="51"/>
      <c r="L42" s="51"/>
      <c r="M42" s="7"/>
      <c r="N42" s="51"/>
      <c r="O42" s="7"/>
      <c r="P42" s="7"/>
      <c r="Q42" s="7"/>
      <c r="R42" s="7"/>
      <c r="S42" s="7">
        <v>2000000</v>
      </c>
      <c r="T42" s="7">
        <v>2000000</v>
      </c>
      <c r="U42" s="7"/>
      <c r="V42" s="7"/>
      <c r="W42" s="7"/>
      <c r="X42" s="7"/>
    </row>
    <row r="43" spans="1:24" ht="20.25" customHeight="1">
      <c r="A43" s="10" t="s">
        <v>70</v>
      </c>
      <c r="B43" s="10" t="s">
        <v>70</v>
      </c>
      <c r="C43" s="10" t="s">
        <v>240</v>
      </c>
      <c r="D43" s="10" t="s">
        <v>241</v>
      </c>
      <c r="E43" s="10" t="s">
        <v>110</v>
      </c>
      <c r="F43" s="10" t="s">
        <v>111</v>
      </c>
      <c r="G43" s="10" t="s">
        <v>242</v>
      </c>
      <c r="H43" s="10" t="s">
        <v>243</v>
      </c>
      <c r="I43" s="7">
        <v>12352000</v>
      </c>
      <c r="J43" s="7"/>
      <c r="K43" s="51"/>
      <c r="L43" s="51"/>
      <c r="M43" s="7"/>
      <c r="N43" s="51"/>
      <c r="O43" s="7"/>
      <c r="P43" s="7"/>
      <c r="Q43" s="7"/>
      <c r="R43" s="7"/>
      <c r="S43" s="7">
        <v>12352000</v>
      </c>
      <c r="T43" s="7">
        <v>12352000</v>
      </c>
      <c r="U43" s="7"/>
      <c r="V43" s="7"/>
      <c r="W43" s="7"/>
      <c r="X43" s="7"/>
    </row>
    <row r="44" spans="1:24" ht="20.25" customHeight="1">
      <c r="A44" s="10" t="s">
        <v>70</v>
      </c>
      <c r="B44" s="10" t="s">
        <v>70</v>
      </c>
      <c r="C44" s="10" t="s">
        <v>240</v>
      </c>
      <c r="D44" s="10" t="s">
        <v>241</v>
      </c>
      <c r="E44" s="10" t="s">
        <v>112</v>
      </c>
      <c r="F44" s="10" t="s">
        <v>113</v>
      </c>
      <c r="G44" s="10" t="s">
        <v>244</v>
      </c>
      <c r="H44" s="10" t="s">
        <v>245</v>
      </c>
      <c r="I44" s="7">
        <v>3216000</v>
      </c>
      <c r="J44" s="7"/>
      <c r="K44" s="51"/>
      <c r="L44" s="51"/>
      <c r="M44" s="7"/>
      <c r="N44" s="51"/>
      <c r="O44" s="7"/>
      <c r="P44" s="7"/>
      <c r="Q44" s="7"/>
      <c r="R44" s="7"/>
      <c r="S44" s="7">
        <v>3216000</v>
      </c>
      <c r="T44" s="7">
        <v>3216000</v>
      </c>
      <c r="U44" s="7"/>
      <c r="V44" s="7"/>
      <c r="W44" s="7"/>
      <c r="X44" s="7"/>
    </row>
    <row r="45" spans="1:24" ht="20.25" customHeight="1">
      <c r="A45" s="10" t="s">
        <v>70</v>
      </c>
      <c r="B45" s="10" t="s">
        <v>70</v>
      </c>
      <c r="C45" s="10" t="s">
        <v>240</v>
      </c>
      <c r="D45" s="10" t="s">
        <v>241</v>
      </c>
      <c r="E45" s="10" t="s">
        <v>118</v>
      </c>
      <c r="F45" s="10" t="s">
        <v>119</v>
      </c>
      <c r="G45" s="10" t="s">
        <v>246</v>
      </c>
      <c r="H45" s="10" t="s">
        <v>247</v>
      </c>
      <c r="I45" s="7">
        <v>10187000</v>
      </c>
      <c r="J45" s="7"/>
      <c r="K45" s="51"/>
      <c r="L45" s="51"/>
      <c r="M45" s="7"/>
      <c r="N45" s="51"/>
      <c r="O45" s="7"/>
      <c r="P45" s="7"/>
      <c r="Q45" s="7"/>
      <c r="R45" s="7"/>
      <c r="S45" s="7">
        <v>10187000</v>
      </c>
      <c r="T45" s="7">
        <v>10187000</v>
      </c>
      <c r="U45" s="7"/>
      <c r="V45" s="7"/>
      <c r="W45" s="7"/>
      <c r="X45" s="7"/>
    </row>
    <row r="46" spans="1:24" ht="20.25" customHeight="1">
      <c r="A46" s="10" t="s">
        <v>70</v>
      </c>
      <c r="B46" s="10" t="s">
        <v>70</v>
      </c>
      <c r="C46" s="10" t="s">
        <v>240</v>
      </c>
      <c r="D46" s="10" t="s">
        <v>241</v>
      </c>
      <c r="E46" s="10" t="s">
        <v>102</v>
      </c>
      <c r="F46" s="10" t="s">
        <v>103</v>
      </c>
      <c r="G46" s="10" t="s">
        <v>248</v>
      </c>
      <c r="H46" s="10" t="s">
        <v>249</v>
      </c>
      <c r="I46" s="7">
        <v>248000</v>
      </c>
      <c r="J46" s="7"/>
      <c r="K46" s="51"/>
      <c r="L46" s="51"/>
      <c r="M46" s="7"/>
      <c r="N46" s="51"/>
      <c r="O46" s="7"/>
      <c r="P46" s="7"/>
      <c r="Q46" s="7"/>
      <c r="R46" s="7"/>
      <c r="S46" s="7">
        <v>248000</v>
      </c>
      <c r="T46" s="7">
        <v>248000</v>
      </c>
      <c r="U46" s="7"/>
      <c r="V46" s="7"/>
      <c r="W46" s="7"/>
      <c r="X46" s="7"/>
    </row>
    <row r="47" spans="1:24" ht="20.25" customHeight="1">
      <c r="A47" s="10" t="s">
        <v>70</v>
      </c>
      <c r="B47" s="10" t="s">
        <v>70</v>
      </c>
      <c r="C47" s="10" t="s">
        <v>240</v>
      </c>
      <c r="D47" s="10" t="s">
        <v>241</v>
      </c>
      <c r="E47" s="10" t="s">
        <v>102</v>
      </c>
      <c r="F47" s="10" t="s">
        <v>103</v>
      </c>
      <c r="G47" s="10" t="s">
        <v>248</v>
      </c>
      <c r="H47" s="10" t="s">
        <v>249</v>
      </c>
      <c r="I47" s="7">
        <v>447000</v>
      </c>
      <c r="J47" s="7"/>
      <c r="K47" s="51"/>
      <c r="L47" s="51"/>
      <c r="M47" s="7"/>
      <c r="N47" s="51"/>
      <c r="O47" s="7"/>
      <c r="P47" s="7"/>
      <c r="Q47" s="7"/>
      <c r="R47" s="7"/>
      <c r="S47" s="7">
        <v>447000</v>
      </c>
      <c r="T47" s="7">
        <v>447000</v>
      </c>
      <c r="U47" s="7"/>
      <c r="V47" s="7"/>
      <c r="W47" s="7"/>
      <c r="X47" s="7"/>
    </row>
    <row r="48" spans="1:24" ht="17.25" customHeight="1">
      <c r="A48" s="149" t="s">
        <v>164</v>
      </c>
      <c r="B48" s="150"/>
      <c r="C48" s="151"/>
      <c r="D48" s="151"/>
      <c r="E48" s="151"/>
      <c r="F48" s="151"/>
      <c r="G48" s="151"/>
      <c r="H48" s="152"/>
      <c r="I48" s="7">
        <v>233759287.68000001</v>
      </c>
      <c r="J48" s="7">
        <v>24793317.68</v>
      </c>
      <c r="K48" s="7"/>
      <c r="L48" s="7"/>
      <c r="M48" s="7">
        <v>24793317.68</v>
      </c>
      <c r="N48" s="7"/>
      <c r="O48" s="7"/>
      <c r="P48" s="7"/>
      <c r="Q48" s="7"/>
      <c r="R48" s="7"/>
      <c r="S48" s="7">
        <v>208965970</v>
      </c>
      <c r="T48" s="7">
        <v>208965970</v>
      </c>
      <c r="U48" s="7"/>
      <c r="V48" s="7"/>
      <c r="W48" s="7"/>
      <c r="X48" s="7"/>
    </row>
  </sheetData>
  <mergeCells count="31">
    <mergeCell ref="A3:X3"/>
    <mergeCell ref="A4:H4"/>
    <mergeCell ref="A5:A8"/>
    <mergeCell ref="C5:C8"/>
    <mergeCell ref="D5:D8"/>
    <mergeCell ref="E5:E8"/>
    <mergeCell ref="F5:F8"/>
    <mergeCell ref="G5:G8"/>
    <mergeCell ref="H5:H8"/>
    <mergeCell ref="J6:N6"/>
    <mergeCell ref="R6:R8"/>
    <mergeCell ref="S6:X6"/>
    <mergeCell ref="Q7:Q8"/>
    <mergeCell ref="O6:Q6"/>
    <mergeCell ref="B5:B8"/>
    <mergeCell ref="J7:J8"/>
    <mergeCell ref="A48:H48"/>
    <mergeCell ref="I5:X5"/>
    <mergeCell ref="I6:I8"/>
    <mergeCell ref="K7:K8"/>
    <mergeCell ref="L7:L8"/>
    <mergeCell ref="M7:M8"/>
    <mergeCell ref="N7:N8"/>
    <mergeCell ref="S7:S8"/>
    <mergeCell ref="T7:T8"/>
    <mergeCell ref="U7:U8"/>
    <mergeCell ref="V7:V8"/>
    <mergeCell ref="W7:W8"/>
    <mergeCell ref="X7:X8"/>
    <mergeCell ref="O7:O8"/>
    <mergeCell ref="P7:P8"/>
  </mergeCells>
  <phoneticPr fontId="16" type="noConversion"/>
  <printOptions horizontalCentered="1"/>
  <pageMargins left="0.37" right="0.37" top="0.56000000000000005" bottom="0.56000000000000005" header="0.48" footer="0.48"/>
  <pageSetup paperSize="9" scale="56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W19"/>
  <sheetViews>
    <sheetView showZeros="0" topLeftCell="D1" workbookViewId="0">
      <pane ySplit="1" topLeftCell="A2" activePane="bottomLeft" state="frozen"/>
      <selection pane="bottomLeft"/>
    </sheetView>
  </sheetViews>
  <sheetFormatPr defaultColWidth="9.125" defaultRowHeight="14.25" customHeight="1"/>
  <cols>
    <col min="1" max="1" width="10.25" customWidth="1"/>
    <col min="2" max="2" width="13.375" customWidth="1"/>
    <col min="3" max="3" width="32.875" customWidth="1"/>
    <col min="4" max="4" width="23.875" customWidth="1"/>
    <col min="5" max="5" width="11.125" customWidth="1"/>
    <col min="6" max="6" width="17.75" customWidth="1"/>
    <col min="7" max="7" width="9.875" customWidth="1"/>
    <col min="8" max="8" width="17.75" customWidth="1"/>
    <col min="9" max="13" width="20" customWidth="1"/>
    <col min="14" max="14" width="12.25" customWidth="1"/>
    <col min="15" max="15" width="12.75" customWidth="1"/>
    <col min="16" max="16" width="11.125" customWidth="1"/>
    <col min="17" max="21" width="19.875" customWidth="1"/>
    <col min="22" max="22" width="20" customWidth="1"/>
    <col min="23" max="23" width="19.875" customWidth="1"/>
  </cols>
  <sheetData>
    <row r="1" spans="1:23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5" customHeight="1">
      <c r="B2" s="28"/>
      <c r="E2" s="52"/>
      <c r="F2" s="52"/>
      <c r="G2" s="52"/>
      <c r="H2" s="52"/>
      <c r="U2" s="28"/>
      <c r="W2" s="4" t="s">
        <v>250</v>
      </c>
    </row>
    <row r="3" spans="1:23" ht="46.5" customHeight="1">
      <c r="A3" s="161" t="str">
        <f>"2025"&amp;"年部门项目支出预算表"</f>
        <v>2025年部门项目支出预算表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</row>
    <row r="4" spans="1:23" ht="13.5" customHeight="1">
      <c r="A4" s="162" t="str">
        <f>"单位名称："&amp;"昆明市融媒体中心"</f>
        <v>单位名称：昆明市融媒体中心</v>
      </c>
      <c r="B4" s="163"/>
      <c r="C4" s="163"/>
      <c r="D4" s="163"/>
      <c r="E4" s="163"/>
      <c r="F4" s="163"/>
      <c r="G4" s="163"/>
      <c r="H4" s="163"/>
      <c r="I4" s="47"/>
      <c r="J4" s="47"/>
      <c r="K4" s="47"/>
      <c r="L4" s="47"/>
      <c r="M4" s="47"/>
      <c r="N4" s="47"/>
      <c r="O4" s="47"/>
      <c r="P4" s="47"/>
      <c r="Q4" s="47"/>
      <c r="U4" s="28"/>
      <c r="W4" s="53" t="s">
        <v>1</v>
      </c>
    </row>
    <row r="5" spans="1:23" ht="21.75" customHeight="1">
      <c r="A5" s="158" t="s">
        <v>251</v>
      </c>
      <c r="B5" s="171" t="s">
        <v>175</v>
      </c>
      <c r="C5" s="158" t="s">
        <v>176</v>
      </c>
      <c r="D5" s="158" t="s">
        <v>252</v>
      </c>
      <c r="E5" s="171" t="s">
        <v>177</v>
      </c>
      <c r="F5" s="171" t="s">
        <v>178</v>
      </c>
      <c r="G5" s="171" t="s">
        <v>253</v>
      </c>
      <c r="H5" s="171" t="s">
        <v>254</v>
      </c>
      <c r="I5" s="176" t="s">
        <v>55</v>
      </c>
      <c r="J5" s="168" t="s">
        <v>255</v>
      </c>
      <c r="K5" s="135"/>
      <c r="L5" s="135"/>
      <c r="M5" s="136"/>
      <c r="N5" s="168" t="s">
        <v>183</v>
      </c>
      <c r="O5" s="135"/>
      <c r="P5" s="136"/>
      <c r="Q5" s="171" t="s">
        <v>61</v>
      </c>
      <c r="R5" s="168" t="s">
        <v>62</v>
      </c>
      <c r="S5" s="135"/>
      <c r="T5" s="135"/>
      <c r="U5" s="135"/>
      <c r="V5" s="135"/>
      <c r="W5" s="136"/>
    </row>
    <row r="6" spans="1:23" ht="21.75" customHeight="1">
      <c r="A6" s="165"/>
      <c r="B6" s="156"/>
      <c r="C6" s="165"/>
      <c r="D6" s="165"/>
      <c r="E6" s="174"/>
      <c r="F6" s="174"/>
      <c r="G6" s="174"/>
      <c r="H6" s="174"/>
      <c r="I6" s="156"/>
      <c r="J6" s="172" t="s">
        <v>58</v>
      </c>
      <c r="K6" s="132"/>
      <c r="L6" s="171" t="s">
        <v>59</v>
      </c>
      <c r="M6" s="171" t="s">
        <v>60</v>
      </c>
      <c r="N6" s="171" t="s">
        <v>58</v>
      </c>
      <c r="O6" s="171" t="s">
        <v>59</v>
      </c>
      <c r="P6" s="171" t="s">
        <v>60</v>
      </c>
      <c r="Q6" s="174"/>
      <c r="R6" s="171" t="s">
        <v>57</v>
      </c>
      <c r="S6" s="171" t="s">
        <v>64</v>
      </c>
      <c r="T6" s="171" t="s">
        <v>189</v>
      </c>
      <c r="U6" s="171" t="s">
        <v>66</v>
      </c>
      <c r="V6" s="171" t="s">
        <v>67</v>
      </c>
      <c r="W6" s="171" t="s">
        <v>68</v>
      </c>
    </row>
    <row r="7" spans="1:23" ht="21" customHeight="1">
      <c r="A7" s="156"/>
      <c r="B7" s="156"/>
      <c r="C7" s="156"/>
      <c r="D7" s="156"/>
      <c r="E7" s="156"/>
      <c r="F7" s="156"/>
      <c r="G7" s="156"/>
      <c r="H7" s="156"/>
      <c r="I7" s="156"/>
      <c r="J7" s="173" t="s">
        <v>57</v>
      </c>
      <c r="K7" s="133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</row>
    <row r="8" spans="1:23" ht="39.75" customHeight="1">
      <c r="A8" s="159"/>
      <c r="B8" s="138"/>
      <c r="C8" s="159"/>
      <c r="D8" s="159"/>
      <c r="E8" s="175"/>
      <c r="F8" s="175"/>
      <c r="G8" s="175"/>
      <c r="H8" s="175"/>
      <c r="I8" s="138"/>
      <c r="J8" s="55" t="s">
        <v>57</v>
      </c>
      <c r="K8" s="55" t="s">
        <v>256</v>
      </c>
      <c r="L8" s="175"/>
      <c r="M8" s="175"/>
      <c r="N8" s="175"/>
      <c r="O8" s="175"/>
      <c r="P8" s="175"/>
      <c r="Q8" s="175"/>
      <c r="R8" s="175"/>
      <c r="S8" s="175"/>
      <c r="T8" s="175"/>
      <c r="U8" s="138"/>
      <c r="V8" s="175"/>
      <c r="W8" s="175"/>
    </row>
    <row r="9" spans="1:23" ht="15" customHeight="1">
      <c r="A9" s="56">
        <v>1</v>
      </c>
      <c r="B9" s="56">
        <v>2</v>
      </c>
      <c r="C9" s="56">
        <v>3</v>
      </c>
      <c r="D9" s="56">
        <v>4</v>
      </c>
      <c r="E9" s="56">
        <v>5</v>
      </c>
      <c r="F9" s="56">
        <v>6</v>
      </c>
      <c r="G9" s="56">
        <v>7</v>
      </c>
      <c r="H9" s="56">
        <v>8</v>
      </c>
      <c r="I9" s="56">
        <v>9</v>
      </c>
      <c r="J9" s="56">
        <v>10</v>
      </c>
      <c r="K9" s="56">
        <v>11</v>
      </c>
      <c r="L9" s="50">
        <v>12</v>
      </c>
      <c r="M9" s="50">
        <v>13</v>
      </c>
      <c r="N9" s="50">
        <v>14</v>
      </c>
      <c r="O9" s="50">
        <v>15</v>
      </c>
      <c r="P9" s="50">
        <v>16</v>
      </c>
      <c r="Q9" s="50">
        <v>17</v>
      </c>
      <c r="R9" s="50">
        <v>18</v>
      </c>
      <c r="S9" s="50">
        <v>19</v>
      </c>
      <c r="T9" s="50">
        <v>20</v>
      </c>
      <c r="U9" s="56">
        <v>21</v>
      </c>
      <c r="V9" s="50">
        <v>22</v>
      </c>
      <c r="W9" s="56">
        <v>23</v>
      </c>
    </row>
    <row r="10" spans="1:23" ht="21.75" customHeight="1">
      <c r="A10" s="25" t="s">
        <v>257</v>
      </c>
      <c r="B10" s="25" t="s">
        <v>258</v>
      </c>
      <c r="C10" s="25" t="s">
        <v>259</v>
      </c>
      <c r="D10" s="25" t="s">
        <v>70</v>
      </c>
      <c r="E10" s="25" t="s">
        <v>102</v>
      </c>
      <c r="F10" s="25" t="s">
        <v>103</v>
      </c>
      <c r="G10" s="25" t="s">
        <v>228</v>
      </c>
      <c r="H10" s="25" t="s">
        <v>229</v>
      </c>
      <c r="I10" s="7">
        <v>8600000</v>
      </c>
      <c r="J10" s="7">
        <v>8600000</v>
      </c>
      <c r="K10" s="7">
        <v>8600000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25" t="s">
        <v>257</v>
      </c>
      <c r="B11" s="25" t="s">
        <v>260</v>
      </c>
      <c r="C11" s="25" t="s">
        <v>261</v>
      </c>
      <c r="D11" s="25" t="s">
        <v>70</v>
      </c>
      <c r="E11" s="25" t="s">
        <v>102</v>
      </c>
      <c r="F11" s="25" t="s">
        <v>103</v>
      </c>
      <c r="G11" s="25" t="s">
        <v>228</v>
      </c>
      <c r="H11" s="25" t="s">
        <v>229</v>
      </c>
      <c r="I11" s="7">
        <v>1800000</v>
      </c>
      <c r="J11" s="7">
        <v>1800000</v>
      </c>
      <c r="K11" s="7">
        <v>1800000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21.75" customHeight="1">
      <c r="A12" s="25" t="s">
        <v>262</v>
      </c>
      <c r="B12" s="25" t="s">
        <v>263</v>
      </c>
      <c r="C12" s="25" t="s">
        <v>264</v>
      </c>
      <c r="D12" s="25" t="s">
        <v>70</v>
      </c>
      <c r="E12" s="25" t="s">
        <v>102</v>
      </c>
      <c r="F12" s="25" t="s">
        <v>103</v>
      </c>
      <c r="G12" s="25" t="s">
        <v>265</v>
      </c>
      <c r="H12" s="25" t="s">
        <v>266</v>
      </c>
      <c r="I12" s="7">
        <v>5000000</v>
      </c>
      <c r="J12" s="7">
        <v>5000000</v>
      </c>
      <c r="K12" s="7">
        <v>5000000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21.75" customHeight="1">
      <c r="A13" s="25" t="s">
        <v>262</v>
      </c>
      <c r="B13" s="25" t="s">
        <v>267</v>
      </c>
      <c r="C13" s="25" t="s">
        <v>268</v>
      </c>
      <c r="D13" s="25" t="s">
        <v>70</v>
      </c>
      <c r="E13" s="25" t="s">
        <v>102</v>
      </c>
      <c r="F13" s="25" t="s">
        <v>103</v>
      </c>
      <c r="G13" s="25" t="s">
        <v>234</v>
      </c>
      <c r="H13" s="25" t="s">
        <v>235</v>
      </c>
      <c r="I13" s="7">
        <v>2000000</v>
      </c>
      <c r="J13" s="7">
        <v>2000000</v>
      </c>
      <c r="K13" s="7">
        <v>2000000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25" t="s">
        <v>262</v>
      </c>
      <c r="B14" s="25" t="s">
        <v>269</v>
      </c>
      <c r="C14" s="25" t="s">
        <v>270</v>
      </c>
      <c r="D14" s="25" t="s">
        <v>70</v>
      </c>
      <c r="E14" s="25" t="s">
        <v>102</v>
      </c>
      <c r="F14" s="25" t="s">
        <v>103</v>
      </c>
      <c r="G14" s="25" t="s">
        <v>265</v>
      </c>
      <c r="H14" s="25" t="s">
        <v>266</v>
      </c>
      <c r="I14" s="7">
        <v>600000</v>
      </c>
      <c r="J14" s="7">
        <v>600000</v>
      </c>
      <c r="K14" s="7">
        <v>600000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25" t="s">
        <v>262</v>
      </c>
      <c r="B15" s="25" t="s">
        <v>269</v>
      </c>
      <c r="C15" s="25" t="s">
        <v>270</v>
      </c>
      <c r="D15" s="25" t="s">
        <v>70</v>
      </c>
      <c r="E15" s="25" t="s">
        <v>102</v>
      </c>
      <c r="F15" s="25" t="s">
        <v>103</v>
      </c>
      <c r="G15" s="25" t="s">
        <v>234</v>
      </c>
      <c r="H15" s="25" t="s">
        <v>235</v>
      </c>
      <c r="I15" s="7">
        <v>540000</v>
      </c>
      <c r="J15" s="7">
        <v>540000</v>
      </c>
      <c r="K15" s="7">
        <v>540000</v>
      </c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21.75" customHeight="1">
      <c r="A16" s="25" t="s">
        <v>262</v>
      </c>
      <c r="B16" s="25" t="s">
        <v>269</v>
      </c>
      <c r="C16" s="25" t="s">
        <v>270</v>
      </c>
      <c r="D16" s="25" t="s">
        <v>70</v>
      </c>
      <c r="E16" s="25" t="s">
        <v>102</v>
      </c>
      <c r="F16" s="25" t="s">
        <v>103</v>
      </c>
      <c r="G16" s="25" t="s">
        <v>238</v>
      </c>
      <c r="H16" s="25" t="s">
        <v>239</v>
      </c>
      <c r="I16" s="7">
        <v>60000</v>
      </c>
      <c r="J16" s="7">
        <v>60000</v>
      </c>
      <c r="K16" s="7">
        <v>60000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5" t="s">
        <v>262</v>
      </c>
      <c r="B17" s="25" t="s">
        <v>271</v>
      </c>
      <c r="C17" s="25" t="s">
        <v>272</v>
      </c>
      <c r="D17" s="25" t="s">
        <v>70</v>
      </c>
      <c r="E17" s="25" t="s">
        <v>102</v>
      </c>
      <c r="F17" s="25" t="s">
        <v>103</v>
      </c>
      <c r="G17" s="25" t="s">
        <v>273</v>
      </c>
      <c r="H17" s="25" t="s">
        <v>274</v>
      </c>
      <c r="I17" s="7">
        <v>10000000</v>
      </c>
      <c r="J17" s="7">
        <v>10000000</v>
      </c>
      <c r="K17" s="7">
        <v>10000000</v>
      </c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25" t="s">
        <v>262</v>
      </c>
      <c r="B18" s="25" t="s">
        <v>275</v>
      </c>
      <c r="C18" s="25" t="s">
        <v>276</v>
      </c>
      <c r="D18" s="25" t="s">
        <v>70</v>
      </c>
      <c r="E18" s="25" t="s">
        <v>102</v>
      </c>
      <c r="F18" s="25" t="s">
        <v>103</v>
      </c>
      <c r="G18" s="25" t="s">
        <v>277</v>
      </c>
      <c r="H18" s="25" t="s">
        <v>278</v>
      </c>
      <c r="I18" s="7">
        <v>3000000</v>
      </c>
      <c r="J18" s="7">
        <v>3000000</v>
      </c>
      <c r="K18" s="7">
        <v>3000000</v>
      </c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8.75" customHeight="1">
      <c r="A19" s="149" t="s">
        <v>164</v>
      </c>
      <c r="B19" s="150"/>
      <c r="C19" s="150"/>
      <c r="D19" s="150"/>
      <c r="E19" s="150"/>
      <c r="F19" s="150"/>
      <c r="G19" s="150"/>
      <c r="H19" s="116"/>
      <c r="I19" s="7">
        <v>31600000</v>
      </c>
      <c r="J19" s="7">
        <v>31600000</v>
      </c>
      <c r="K19" s="7">
        <v>31600000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</sheetData>
  <mergeCells count="28">
    <mergeCell ref="Q5:Q8"/>
    <mergeCell ref="R5:W5"/>
    <mergeCell ref="R6:R8"/>
    <mergeCell ref="S6:S8"/>
    <mergeCell ref="T6:T8"/>
    <mergeCell ref="V6:V8"/>
    <mergeCell ref="W6:W8"/>
    <mergeCell ref="J5:M5"/>
    <mergeCell ref="N5:P5"/>
    <mergeCell ref="N6:N8"/>
    <mergeCell ref="O6:O8"/>
    <mergeCell ref="P6:P8"/>
    <mergeCell ref="A19:H19"/>
    <mergeCell ref="U6:U8"/>
    <mergeCell ref="B5:B8"/>
    <mergeCell ref="J6:K7"/>
    <mergeCell ref="A3:W3"/>
    <mergeCell ref="F5:F8"/>
    <mergeCell ref="A5:A8"/>
    <mergeCell ref="C5:C8"/>
    <mergeCell ref="A4:H4"/>
    <mergeCell ref="D5:D8"/>
    <mergeCell ref="G5:G8"/>
    <mergeCell ref="H5:H8"/>
    <mergeCell ref="I5:I8"/>
    <mergeCell ref="L6:L8"/>
    <mergeCell ref="E5:E8"/>
    <mergeCell ref="M6:M8"/>
  </mergeCells>
  <phoneticPr fontId="16" type="noConversion"/>
  <printOptions horizontalCentered="1"/>
  <pageMargins left="0.37" right="0.37" top="0.56000000000000005" bottom="0.56000000000000005" header="0.48" footer="0.48"/>
  <pageSetup paperSize="9" scale="56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J62"/>
  <sheetViews>
    <sheetView showZeros="0" tabSelected="1" workbookViewId="0">
      <pane ySplit="1" topLeftCell="A41" activePane="bottomLeft" state="frozen"/>
      <selection pane="bottomLeft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18.875" customWidth="1"/>
  </cols>
  <sheetData>
    <row r="1" spans="1:10" ht="12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8" customHeight="1">
      <c r="J2" s="45" t="s">
        <v>279</v>
      </c>
    </row>
    <row r="3" spans="1:10" ht="39.75" customHeight="1">
      <c r="A3" s="177" t="str">
        <f>"2025"&amp;"年部门项目支出绩效目标表"</f>
        <v>2025年部门项目支出绩效目标表</v>
      </c>
      <c r="B3" s="161"/>
      <c r="C3" s="161"/>
      <c r="D3" s="161"/>
      <c r="E3" s="161"/>
      <c r="F3" s="160"/>
      <c r="G3" s="161"/>
      <c r="H3" s="160"/>
      <c r="I3" s="160"/>
      <c r="J3" s="161"/>
    </row>
    <row r="4" spans="1:10" ht="17.25" customHeight="1">
      <c r="A4" s="162" t="str">
        <f>"单位名称："&amp;"昆明市融媒体中心"</f>
        <v>单位名称：昆明市融媒体中心</v>
      </c>
      <c r="B4" s="91"/>
      <c r="C4" s="91"/>
      <c r="D4" s="91"/>
      <c r="E4" s="91"/>
      <c r="F4" s="91"/>
      <c r="G4" s="91"/>
      <c r="H4" s="91"/>
    </row>
    <row r="5" spans="1:10" ht="44.25" customHeight="1">
      <c r="A5" s="55" t="s">
        <v>176</v>
      </c>
      <c r="B5" s="55" t="s">
        <v>280</v>
      </c>
      <c r="C5" s="55" t="s">
        <v>281</v>
      </c>
      <c r="D5" s="55" t="s">
        <v>282</v>
      </c>
      <c r="E5" s="55" t="s">
        <v>283</v>
      </c>
      <c r="F5" s="57" t="s">
        <v>284</v>
      </c>
      <c r="G5" s="55" t="s">
        <v>285</v>
      </c>
      <c r="H5" s="57" t="s">
        <v>286</v>
      </c>
      <c r="I5" s="57" t="s">
        <v>287</v>
      </c>
      <c r="J5" s="55" t="s">
        <v>288</v>
      </c>
    </row>
    <row r="6" spans="1:10" ht="18.75" customHeight="1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50">
        <v>6</v>
      </c>
      <c r="G6" s="58">
        <v>7</v>
      </c>
      <c r="H6" s="50">
        <v>8</v>
      </c>
      <c r="I6" s="50">
        <v>9</v>
      </c>
      <c r="J6" s="58">
        <v>10</v>
      </c>
    </row>
    <row r="7" spans="1:10" ht="42" customHeight="1">
      <c r="A7" s="26" t="s">
        <v>70</v>
      </c>
      <c r="B7" s="25"/>
      <c r="C7" s="25"/>
      <c r="D7" s="25"/>
      <c r="E7" s="59"/>
      <c r="F7" s="14"/>
      <c r="G7" s="59"/>
      <c r="H7" s="14"/>
      <c r="I7" s="14"/>
      <c r="J7" s="59"/>
    </row>
    <row r="8" spans="1:10" ht="42" customHeight="1">
      <c r="A8" s="36" t="s">
        <v>70</v>
      </c>
      <c r="B8" s="16"/>
      <c r="C8" s="16"/>
      <c r="D8" s="16"/>
      <c r="E8" s="26"/>
      <c r="F8" s="16"/>
      <c r="G8" s="26"/>
      <c r="H8" s="16"/>
      <c r="I8" s="16"/>
      <c r="J8" s="26"/>
    </row>
    <row r="9" spans="1:10" ht="42" customHeight="1">
      <c r="A9" s="178" t="s">
        <v>268</v>
      </c>
      <c r="B9" s="179" t="s">
        <v>289</v>
      </c>
      <c r="C9" s="16" t="s">
        <v>290</v>
      </c>
      <c r="D9" s="16" t="s">
        <v>291</v>
      </c>
      <c r="E9" s="26" t="s">
        <v>292</v>
      </c>
      <c r="F9" s="16" t="s">
        <v>293</v>
      </c>
      <c r="G9" s="26" t="s">
        <v>294</v>
      </c>
      <c r="H9" s="16" t="s">
        <v>295</v>
      </c>
      <c r="I9" s="16" t="s">
        <v>296</v>
      </c>
      <c r="J9" s="26" t="s">
        <v>297</v>
      </c>
    </row>
    <row r="10" spans="1:10" ht="42" customHeight="1">
      <c r="A10" s="178" t="s">
        <v>268</v>
      </c>
      <c r="B10" s="179" t="s">
        <v>289</v>
      </c>
      <c r="C10" s="16" t="s">
        <v>290</v>
      </c>
      <c r="D10" s="16" t="s">
        <v>291</v>
      </c>
      <c r="E10" s="26" t="s">
        <v>298</v>
      </c>
      <c r="F10" s="16" t="s">
        <v>293</v>
      </c>
      <c r="G10" s="26" t="s">
        <v>299</v>
      </c>
      <c r="H10" s="16" t="s">
        <v>295</v>
      </c>
      <c r="I10" s="16" t="s">
        <v>296</v>
      </c>
      <c r="J10" s="26" t="s">
        <v>300</v>
      </c>
    </row>
    <row r="11" spans="1:10" ht="42" customHeight="1">
      <c r="A11" s="178" t="s">
        <v>268</v>
      </c>
      <c r="B11" s="179" t="s">
        <v>289</v>
      </c>
      <c r="C11" s="16" t="s">
        <v>290</v>
      </c>
      <c r="D11" s="16" t="s">
        <v>291</v>
      </c>
      <c r="E11" s="26" t="s">
        <v>301</v>
      </c>
      <c r="F11" s="16" t="s">
        <v>293</v>
      </c>
      <c r="G11" s="26" t="s">
        <v>302</v>
      </c>
      <c r="H11" s="16" t="s">
        <v>295</v>
      </c>
      <c r="I11" s="16" t="s">
        <v>296</v>
      </c>
      <c r="J11" s="26" t="s">
        <v>303</v>
      </c>
    </row>
    <row r="12" spans="1:10" ht="42" customHeight="1">
      <c r="A12" s="178" t="s">
        <v>268</v>
      </c>
      <c r="B12" s="179" t="s">
        <v>289</v>
      </c>
      <c r="C12" s="16" t="s">
        <v>290</v>
      </c>
      <c r="D12" s="16" t="s">
        <v>291</v>
      </c>
      <c r="E12" s="26" t="s">
        <v>304</v>
      </c>
      <c r="F12" s="16" t="s">
        <v>293</v>
      </c>
      <c r="G12" s="26" t="s">
        <v>94</v>
      </c>
      <c r="H12" s="16" t="s">
        <v>305</v>
      </c>
      <c r="I12" s="16" t="s">
        <v>296</v>
      </c>
      <c r="J12" s="26" t="s">
        <v>303</v>
      </c>
    </row>
    <row r="13" spans="1:10" ht="42" customHeight="1">
      <c r="A13" s="178" t="s">
        <v>268</v>
      </c>
      <c r="B13" s="179" t="s">
        <v>289</v>
      </c>
      <c r="C13" s="16" t="s">
        <v>290</v>
      </c>
      <c r="D13" s="16" t="s">
        <v>306</v>
      </c>
      <c r="E13" s="26" t="s">
        <v>307</v>
      </c>
      <c r="F13" s="16" t="s">
        <v>293</v>
      </c>
      <c r="G13" s="26" t="s">
        <v>308</v>
      </c>
      <c r="H13" s="16" t="s">
        <v>309</v>
      </c>
      <c r="I13" s="16" t="s">
        <v>296</v>
      </c>
      <c r="J13" s="26" t="s">
        <v>310</v>
      </c>
    </row>
    <row r="14" spans="1:10" ht="42" customHeight="1">
      <c r="A14" s="178" t="s">
        <v>268</v>
      </c>
      <c r="B14" s="179" t="s">
        <v>289</v>
      </c>
      <c r="C14" s="16" t="s">
        <v>290</v>
      </c>
      <c r="D14" s="16" t="s">
        <v>311</v>
      </c>
      <c r="E14" s="26" t="s">
        <v>312</v>
      </c>
      <c r="F14" s="16" t="s">
        <v>313</v>
      </c>
      <c r="G14" s="26" t="s">
        <v>314</v>
      </c>
      <c r="H14" s="16" t="s">
        <v>315</v>
      </c>
      <c r="I14" s="16" t="s">
        <v>296</v>
      </c>
      <c r="J14" s="26" t="s">
        <v>316</v>
      </c>
    </row>
    <row r="15" spans="1:10" ht="42" customHeight="1">
      <c r="A15" s="178" t="s">
        <v>268</v>
      </c>
      <c r="B15" s="179" t="s">
        <v>289</v>
      </c>
      <c r="C15" s="16" t="s">
        <v>317</v>
      </c>
      <c r="D15" s="16" t="s">
        <v>318</v>
      </c>
      <c r="E15" s="26" t="s">
        <v>319</v>
      </c>
      <c r="F15" s="16" t="s">
        <v>293</v>
      </c>
      <c r="G15" s="26" t="s">
        <v>320</v>
      </c>
      <c r="H15" s="16" t="s">
        <v>321</v>
      </c>
      <c r="I15" s="16" t="s">
        <v>296</v>
      </c>
      <c r="J15" s="26" t="s">
        <v>322</v>
      </c>
    </row>
    <row r="16" spans="1:10" ht="42" customHeight="1">
      <c r="A16" s="178" t="s">
        <v>268</v>
      </c>
      <c r="B16" s="179" t="s">
        <v>289</v>
      </c>
      <c r="C16" s="16" t="s">
        <v>323</v>
      </c>
      <c r="D16" s="16" t="s">
        <v>324</v>
      </c>
      <c r="E16" s="26" t="s">
        <v>325</v>
      </c>
      <c r="F16" s="16" t="s">
        <v>293</v>
      </c>
      <c r="G16" s="26" t="s">
        <v>326</v>
      </c>
      <c r="H16" s="16" t="s">
        <v>309</v>
      </c>
      <c r="I16" s="16" t="s">
        <v>296</v>
      </c>
      <c r="J16" s="26" t="s">
        <v>327</v>
      </c>
    </row>
    <row r="17" spans="1:10" ht="42" customHeight="1">
      <c r="A17" s="178" t="s">
        <v>276</v>
      </c>
      <c r="B17" s="179" t="s">
        <v>328</v>
      </c>
      <c r="C17" s="16" t="s">
        <v>290</v>
      </c>
      <c r="D17" s="16" t="s">
        <v>291</v>
      </c>
      <c r="E17" s="26" t="s">
        <v>329</v>
      </c>
      <c r="F17" s="16" t="s">
        <v>330</v>
      </c>
      <c r="G17" s="26" t="s">
        <v>84</v>
      </c>
      <c r="H17" s="16" t="s">
        <v>331</v>
      </c>
      <c r="I17" s="16" t="s">
        <v>296</v>
      </c>
      <c r="J17" s="26" t="s">
        <v>332</v>
      </c>
    </row>
    <row r="18" spans="1:10" ht="42" customHeight="1">
      <c r="A18" s="178" t="s">
        <v>276</v>
      </c>
      <c r="B18" s="179" t="s">
        <v>328</v>
      </c>
      <c r="C18" s="16" t="s">
        <v>290</v>
      </c>
      <c r="D18" s="16" t="s">
        <v>291</v>
      </c>
      <c r="E18" s="26" t="s">
        <v>333</v>
      </c>
      <c r="F18" s="16" t="s">
        <v>330</v>
      </c>
      <c r="G18" s="26" t="s">
        <v>314</v>
      </c>
      <c r="H18" s="16" t="s">
        <v>334</v>
      </c>
      <c r="I18" s="16" t="s">
        <v>296</v>
      </c>
      <c r="J18" s="26" t="s">
        <v>335</v>
      </c>
    </row>
    <row r="19" spans="1:10" ht="42" customHeight="1">
      <c r="A19" s="178" t="s">
        <v>276</v>
      </c>
      <c r="B19" s="179" t="s">
        <v>328</v>
      </c>
      <c r="C19" s="16" t="s">
        <v>290</v>
      </c>
      <c r="D19" s="16" t="s">
        <v>291</v>
      </c>
      <c r="E19" s="26" t="s">
        <v>336</v>
      </c>
      <c r="F19" s="16" t="s">
        <v>330</v>
      </c>
      <c r="G19" s="26" t="s">
        <v>314</v>
      </c>
      <c r="H19" s="16" t="s">
        <v>334</v>
      </c>
      <c r="I19" s="16" t="s">
        <v>296</v>
      </c>
      <c r="J19" s="26" t="s">
        <v>337</v>
      </c>
    </row>
    <row r="20" spans="1:10" ht="42" customHeight="1">
      <c r="A20" s="178" t="s">
        <v>276</v>
      </c>
      <c r="B20" s="179" t="s">
        <v>328</v>
      </c>
      <c r="C20" s="16" t="s">
        <v>290</v>
      </c>
      <c r="D20" s="16" t="s">
        <v>291</v>
      </c>
      <c r="E20" s="26" t="s">
        <v>338</v>
      </c>
      <c r="F20" s="16" t="s">
        <v>330</v>
      </c>
      <c r="G20" s="26" t="s">
        <v>314</v>
      </c>
      <c r="H20" s="16" t="s">
        <v>334</v>
      </c>
      <c r="I20" s="16" t="s">
        <v>296</v>
      </c>
      <c r="J20" s="26" t="s">
        <v>339</v>
      </c>
    </row>
    <row r="21" spans="1:10" ht="42" customHeight="1">
      <c r="A21" s="178" t="s">
        <v>276</v>
      </c>
      <c r="B21" s="179" t="s">
        <v>328</v>
      </c>
      <c r="C21" s="16" t="s">
        <v>290</v>
      </c>
      <c r="D21" s="16" t="s">
        <v>291</v>
      </c>
      <c r="E21" s="26" t="s">
        <v>340</v>
      </c>
      <c r="F21" s="16" t="s">
        <v>330</v>
      </c>
      <c r="G21" s="26" t="s">
        <v>314</v>
      </c>
      <c r="H21" s="16" t="s">
        <v>334</v>
      </c>
      <c r="I21" s="16" t="s">
        <v>296</v>
      </c>
      <c r="J21" s="26" t="s">
        <v>341</v>
      </c>
    </row>
    <row r="22" spans="1:10" ht="42" customHeight="1">
      <c r="A22" s="178" t="s">
        <v>276</v>
      </c>
      <c r="B22" s="179" t="s">
        <v>328</v>
      </c>
      <c r="C22" s="16" t="s">
        <v>290</v>
      </c>
      <c r="D22" s="16" t="s">
        <v>306</v>
      </c>
      <c r="E22" s="26" t="s">
        <v>342</v>
      </c>
      <c r="F22" s="16" t="s">
        <v>293</v>
      </c>
      <c r="G22" s="26" t="s">
        <v>308</v>
      </c>
      <c r="H22" s="16" t="s">
        <v>309</v>
      </c>
      <c r="I22" s="16" t="s">
        <v>296</v>
      </c>
      <c r="J22" s="26" t="s">
        <v>343</v>
      </c>
    </row>
    <row r="23" spans="1:10" ht="42" customHeight="1">
      <c r="A23" s="178" t="s">
        <v>276</v>
      </c>
      <c r="B23" s="179" t="s">
        <v>328</v>
      </c>
      <c r="C23" s="16" t="s">
        <v>290</v>
      </c>
      <c r="D23" s="16" t="s">
        <v>344</v>
      </c>
      <c r="E23" s="26" t="s">
        <v>345</v>
      </c>
      <c r="F23" s="16" t="s">
        <v>330</v>
      </c>
      <c r="G23" s="26" t="s">
        <v>346</v>
      </c>
      <c r="H23" s="16" t="s">
        <v>347</v>
      </c>
      <c r="I23" s="16" t="s">
        <v>296</v>
      </c>
      <c r="J23" s="26" t="s">
        <v>348</v>
      </c>
    </row>
    <row r="24" spans="1:10" ht="42" customHeight="1">
      <c r="A24" s="178" t="s">
        <v>276</v>
      </c>
      <c r="B24" s="179" t="s">
        <v>328</v>
      </c>
      <c r="C24" s="16" t="s">
        <v>317</v>
      </c>
      <c r="D24" s="16" t="s">
        <v>318</v>
      </c>
      <c r="E24" s="26" t="s">
        <v>349</v>
      </c>
      <c r="F24" s="16" t="s">
        <v>313</v>
      </c>
      <c r="G24" s="26" t="s">
        <v>89</v>
      </c>
      <c r="H24" s="16" t="s">
        <v>305</v>
      </c>
      <c r="I24" s="16" t="s">
        <v>296</v>
      </c>
      <c r="J24" s="26" t="s">
        <v>350</v>
      </c>
    </row>
    <row r="25" spans="1:10" ht="42" customHeight="1">
      <c r="A25" s="178" t="s">
        <v>276</v>
      </c>
      <c r="B25" s="179" t="s">
        <v>328</v>
      </c>
      <c r="C25" s="16" t="s">
        <v>323</v>
      </c>
      <c r="D25" s="16" t="s">
        <v>324</v>
      </c>
      <c r="E25" s="26" t="s">
        <v>351</v>
      </c>
      <c r="F25" s="16" t="s">
        <v>293</v>
      </c>
      <c r="G25" s="26" t="s">
        <v>326</v>
      </c>
      <c r="H25" s="16" t="s">
        <v>309</v>
      </c>
      <c r="I25" s="16" t="s">
        <v>296</v>
      </c>
      <c r="J25" s="26" t="s">
        <v>352</v>
      </c>
    </row>
    <row r="26" spans="1:10" ht="42" customHeight="1">
      <c r="A26" s="178" t="s">
        <v>276</v>
      </c>
      <c r="B26" s="179" t="s">
        <v>328</v>
      </c>
      <c r="C26" s="16" t="s">
        <v>323</v>
      </c>
      <c r="D26" s="16" t="s">
        <v>324</v>
      </c>
      <c r="E26" s="26" t="s">
        <v>353</v>
      </c>
      <c r="F26" s="16" t="s">
        <v>293</v>
      </c>
      <c r="G26" s="26" t="s">
        <v>326</v>
      </c>
      <c r="H26" s="16" t="s">
        <v>309</v>
      </c>
      <c r="I26" s="16" t="s">
        <v>296</v>
      </c>
      <c r="J26" s="26" t="s">
        <v>354</v>
      </c>
    </row>
    <row r="27" spans="1:10" ht="42" customHeight="1">
      <c r="A27" s="178" t="s">
        <v>261</v>
      </c>
      <c r="B27" s="179" t="s">
        <v>355</v>
      </c>
      <c r="C27" s="16" t="s">
        <v>290</v>
      </c>
      <c r="D27" s="16" t="s">
        <v>291</v>
      </c>
      <c r="E27" s="26" t="s">
        <v>356</v>
      </c>
      <c r="F27" s="16" t="s">
        <v>293</v>
      </c>
      <c r="G27" s="26" t="s">
        <v>357</v>
      </c>
      <c r="H27" s="16" t="s">
        <v>321</v>
      </c>
      <c r="I27" s="16" t="s">
        <v>296</v>
      </c>
      <c r="J27" s="26" t="s">
        <v>358</v>
      </c>
    </row>
    <row r="28" spans="1:10" ht="42" customHeight="1">
      <c r="A28" s="178" t="s">
        <v>261</v>
      </c>
      <c r="B28" s="179" t="s">
        <v>355</v>
      </c>
      <c r="C28" s="16" t="s">
        <v>290</v>
      </c>
      <c r="D28" s="16" t="s">
        <v>291</v>
      </c>
      <c r="E28" s="26" t="s">
        <v>359</v>
      </c>
      <c r="F28" s="16" t="s">
        <v>293</v>
      </c>
      <c r="G28" s="26" t="s">
        <v>360</v>
      </c>
      <c r="H28" s="16" t="s">
        <v>361</v>
      </c>
      <c r="I28" s="16" t="s">
        <v>296</v>
      </c>
      <c r="J28" s="26" t="s">
        <v>362</v>
      </c>
    </row>
    <row r="29" spans="1:10" ht="42" customHeight="1">
      <c r="A29" s="178" t="s">
        <v>261</v>
      </c>
      <c r="B29" s="179" t="s">
        <v>355</v>
      </c>
      <c r="C29" s="16" t="s">
        <v>290</v>
      </c>
      <c r="D29" s="16" t="s">
        <v>306</v>
      </c>
      <c r="E29" s="26" t="s">
        <v>363</v>
      </c>
      <c r="F29" s="16" t="s">
        <v>330</v>
      </c>
      <c r="G29" s="26" t="s">
        <v>364</v>
      </c>
      <c r="H29" s="16" t="s">
        <v>309</v>
      </c>
      <c r="I29" s="16" t="s">
        <v>296</v>
      </c>
      <c r="J29" s="26" t="s">
        <v>365</v>
      </c>
    </row>
    <row r="30" spans="1:10" ht="42" customHeight="1">
      <c r="A30" s="178" t="s">
        <v>261</v>
      </c>
      <c r="B30" s="179" t="s">
        <v>355</v>
      </c>
      <c r="C30" s="16" t="s">
        <v>290</v>
      </c>
      <c r="D30" s="16" t="s">
        <v>344</v>
      </c>
      <c r="E30" s="26" t="s">
        <v>345</v>
      </c>
      <c r="F30" s="16" t="s">
        <v>313</v>
      </c>
      <c r="G30" s="26" t="s">
        <v>366</v>
      </c>
      <c r="H30" s="16" t="s">
        <v>367</v>
      </c>
      <c r="I30" s="16" t="s">
        <v>296</v>
      </c>
      <c r="J30" s="26" t="s">
        <v>368</v>
      </c>
    </row>
    <row r="31" spans="1:10" ht="42" customHeight="1">
      <c r="A31" s="178" t="s">
        <v>261</v>
      </c>
      <c r="B31" s="179" t="s">
        <v>355</v>
      </c>
      <c r="C31" s="16" t="s">
        <v>317</v>
      </c>
      <c r="D31" s="16" t="s">
        <v>318</v>
      </c>
      <c r="E31" s="26" t="s">
        <v>369</v>
      </c>
      <c r="F31" s="16" t="s">
        <v>330</v>
      </c>
      <c r="G31" s="26" t="s">
        <v>364</v>
      </c>
      <c r="H31" s="16" t="s">
        <v>309</v>
      </c>
      <c r="I31" s="16" t="s">
        <v>296</v>
      </c>
      <c r="J31" s="26" t="s">
        <v>370</v>
      </c>
    </row>
    <row r="32" spans="1:10" ht="42" customHeight="1">
      <c r="A32" s="178" t="s">
        <v>261</v>
      </c>
      <c r="B32" s="179" t="s">
        <v>355</v>
      </c>
      <c r="C32" s="16" t="s">
        <v>323</v>
      </c>
      <c r="D32" s="16" t="s">
        <v>324</v>
      </c>
      <c r="E32" s="26" t="s">
        <v>371</v>
      </c>
      <c r="F32" s="16" t="s">
        <v>293</v>
      </c>
      <c r="G32" s="26" t="s">
        <v>326</v>
      </c>
      <c r="H32" s="16" t="s">
        <v>309</v>
      </c>
      <c r="I32" s="16" t="s">
        <v>296</v>
      </c>
      <c r="J32" s="26" t="s">
        <v>372</v>
      </c>
    </row>
    <row r="33" spans="1:10" ht="42" customHeight="1">
      <c r="A33" s="178" t="s">
        <v>272</v>
      </c>
      <c r="B33" s="179" t="s">
        <v>373</v>
      </c>
      <c r="C33" s="16" t="s">
        <v>290</v>
      </c>
      <c r="D33" s="16" t="s">
        <v>291</v>
      </c>
      <c r="E33" s="26" t="s">
        <v>374</v>
      </c>
      <c r="F33" s="16" t="s">
        <v>293</v>
      </c>
      <c r="G33" s="26" t="s">
        <v>375</v>
      </c>
      <c r="H33" s="16" t="s">
        <v>376</v>
      </c>
      <c r="I33" s="16" t="s">
        <v>296</v>
      </c>
      <c r="J33" s="26" t="s">
        <v>377</v>
      </c>
    </row>
    <row r="34" spans="1:10" ht="42" customHeight="1">
      <c r="A34" s="178" t="s">
        <v>272</v>
      </c>
      <c r="B34" s="179" t="s">
        <v>373</v>
      </c>
      <c r="C34" s="16" t="s">
        <v>290</v>
      </c>
      <c r="D34" s="16" t="s">
        <v>291</v>
      </c>
      <c r="E34" s="26" t="s">
        <v>378</v>
      </c>
      <c r="F34" s="16" t="s">
        <v>293</v>
      </c>
      <c r="G34" s="26" t="s">
        <v>379</v>
      </c>
      <c r="H34" s="16" t="s">
        <v>376</v>
      </c>
      <c r="I34" s="16" t="s">
        <v>296</v>
      </c>
      <c r="J34" s="26" t="s">
        <v>380</v>
      </c>
    </row>
    <row r="35" spans="1:10" ht="42" customHeight="1">
      <c r="A35" s="178" t="s">
        <v>272</v>
      </c>
      <c r="B35" s="179" t="s">
        <v>373</v>
      </c>
      <c r="C35" s="16" t="s">
        <v>290</v>
      </c>
      <c r="D35" s="16" t="s">
        <v>291</v>
      </c>
      <c r="E35" s="26" t="s">
        <v>381</v>
      </c>
      <c r="F35" s="16" t="s">
        <v>293</v>
      </c>
      <c r="G35" s="26" t="s">
        <v>94</v>
      </c>
      <c r="H35" s="16" t="s">
        <v>305</v>
      </c>
      <c r="I35" s="16" t="s">
        <v>296</v>
      </c>
      <c r="J35" s="26" t="s">
        <v>382</v>
      </c>
    </row>
    <row r="36" spans="1:10" ht="42" customHeight="1">
      <c r="A36" s="178" t="s">
        <v>272</v>
      </c>
      <c r="B36" s="179" t="s">
        <v>373</v>
      </c>
      <c r="C36" s="16" t="s">
        <v>290</v>
      </c>
      <c r="D36" s="16" t="s">
        <v>344</v>
      </c>
      <c r="E36" s="26" t="s">
        <v>345</v>
      </c>
      <c r="F36" s="16" t="s">
        <v>313</v>
      </c>
      <c r="G36" s="26" t="s">
        <v>383</v>
      </c>
      <c r="H36" s="16" t="s">
        <v>384</v>
      </c>
      <c r="I36" s="16" t="s">
        <v>296</v>
      </c>
      <c r="J36" s="26" t="s">
        <v>385</v>
      </c>
    </row>
    <row r="37" spans="1:10" ht="42" customHeight="1">
      <c r="A37" s="178" t="s">
        <v>272</v>
      </c>
      <c r="B37" s="179" t="s">
        <v>373</v>
      </c>
      <c r="C37" s="16" t="s">
        <v>317</v>
      </c>
      <c r="D37" s="16" t="s">
        <v>318</v>
      </c>
      <c r="E37" s="26" t="s">
        <v>386</v>
      </c>
      <c r="F37" s="16" t="s">
        <v>293</v>
      </c>
      <c r="G37" s="26" t="s">
        <v>326</v>
      </c>
      <c r="H37" s="16" t="s">
        <v>309</v>
      </c>
      <c r="I37" s="16" t="s">
        <v>296</v>
      </c>
      <c r="J37" s="26" t="s">
        <v>387</v>
      </c>
    </row>
    <row r="38" spans="1:10" ht="42" customHeight="1">
      <c r="A38" s="178" t="s">
        <v>272</v>
      </c>
      <c r="B38" s="179" t="s">
        <v>373</v>
      </c>
      <c r="C38" s="16" t="s">
        <v>323</v>
      </c>
      <c r="D38" s="16" t="s">
        <v>324</v>
      </c>
      <c r="E38" s="26" t="s">
        <v>388</v>
      </c>
      <c r="F38" s="16" t="s">
        <v>293</v>
      </c>
      <c r="G38" s="26" t="s">
        <v>326</v>
      </c>
      <c r="H38" s="16" t="s">
        <v>309</v>
      </c>
      <c r="I38" s="16" t="s">
        <v>296</v>
      </c>
      <c r="J38" s="26" t="s">
        <v>388</v>
      </c>
    </row>
    <row r="39" spans="1:10" ht="42" customHeight="1">
      <c r="A39" s="178" t="s">
        <v>270</v>
      </c>
      <c r="B39" s="179" t="s">
        <v>389</v>
      </c>
      <c r="C39" s="16" t="s">
        <v>290</v>
      </c>
      <c r="D39" s="16" t="s">
        <v>291</v>
      </c>
      <c r="E39" s="26" t="s">
        <v>390</v>
      </c>
      <c r="F39" s="16" t="s">
        <v>330</v>
      </c>
      <c r="G39" s="26" t="s">
        <v>88</v>
      </c>
      <c r="H39" s="16" t="s">
        <v>376</v>
      </c>
      <c r="I39" s="16" t="s">
        <v>296</v>
      </c>
      <c r="J39" s="26" t="s">
        <v>391</v>
      </c>
    </row>
    <row r="40" spans="1:10" ht="42" customHeight="1">
      <c r="A40" s="178" t="s">
        <v>270</v>
      </c>
      <c r="B40" s="179" t="s">
        <v>389</v>
      </c>
      <c r="C40" s="16" t="s">
        <v>290</v>
      </c>
      <c r="D40" s="16" t="s">
        <v>306</v>
      </c>
      <c r="E40" s="26" t="s">
        <v>392</v>
      </c>
      <c r="F40" s="16" t="s">
        <v>393</v>
      </c>
      <c r="G40" s="26" t="s">
        <v>394</v>
      </c>
      <c r="H40" s="16" t="s">
        <v>309</v>
      </c>
      <c r="I40" s="16" t="s">
        <v>296</v>
      </c>
      <c r="J40" s="26" t="s">
        <v>395</v>
      </c>
    </row>
    <row r="41" spans="1:10" ht="42" customHeight="1">
      <c r="A41" s="178" t="s">
        <v>270</v>
      </c>
      <c r="B41" s="179" t="s">
        <v>389</v>
      </c>
      <c r="C41" s="16" t="s">
        <v>290</v>
      </c>
      <c r="D41" s="16" t="s">
        <v>306</v>
      </c>
      <c r="E41" s="26" t="s">
        <v>396</v>
      </c>
      <c r="F41" s="16" t="s">
        <v>293</v>
      </c>
      <c r="G41" s="26" t="s">
        <v>308</v>
      </c>
      <c r="H41" s="16" t="s">
        <v>309</v>
      </c>
      <c r="I41" s="16" t="s">
        <v>296</v>
      </c>
      <c r="J41" s="26" t="s">
        <v>397</v>
      </c>
    </row>
    <row r="42" spans="1:10" ht="42" customHeight="1">
      <c r="A42" s="178" t="s">
        <v>270</v>
      </c>
      <c r="B42" s="179" t="s">
        <v>389</v>
      </c>
      <c r="C42" s="16" t="s">
        <v>290</v>
      </c>
      <c r="D42" s="16" t="s">
        <v>311</v>
      </c>
      <c r="E42" s="26" t="s">
        <v>398</v>
      </c>
      <c r="F42" s="16" t="s">
        <v>293</v>
      </c>
      <c r="G42" s="26" t="s">
        <v>326</v>
      </c>
      <c r="H42" s="16" t="s">
        <v>309</v>
      </c>
      <c r="I42" s="16" t="s">
        <v>296</v>
      </c>
      <c r="J42" s="26" t="s">
        <v>391</v>
      </c>
    </row>
    <row r="43" spans="1:10" ht="42" customHeight="1">
      <c r="A43" s="178" t="s">
        <v>270</v>
      </c>
      <c r="B43" s="179" t="s">
        <v>389</v>
      </c>
      <c r="C43" s="16" t="s">
        <v>317</v>
      </c>
      <c r="D43" s="16" t="s">
        <v>318</v>
      </c>
      <c r="E43" s="26" t="s">
        <v>399</v>
      </c>
      <c r="F43" s="16" t="s">
        <v>293</v>
      </c>
      <c r="G43" s="26" t="s">
        <v>400</v>
      </c>
      <c r="H43" s="16" t="s">
        <v>309</v>
      </c>
      <c r="I43" s="16" t="s">
        <v>296</v>
      </c>
      <c r="J43" s="26" t="s">
        <v>401</v>
      </c>
    </row>
    <row r="44" spans="1:10" ht="42" customHeight="1">
      <c r="A44" s="178" t="s">
        <v>270</v>
      </c>
      <c r="B44" s="179" t="s">
        <v>389</v>
      </c>
      <c r="C44" s="16" t="s">
        <v>317</v>
      </c>
      <c r="D44" s="16" t="s">
        <v>318</v>
      </c>
      <c r="E44" s="26" t="s">
        <v>402</v>
      </c>
      <c r="F44" s="16" t="s">
        <v>293</v>
      </c>
      <c r="G44" s="26" t="s">
        <v>403</v>
      </c>
      <c r="H44" s="16" t="s">
        <v>309</v>
      </c>
      <c r="I44" s="16" t="s">
        <v>296</v>
      </c>
      <c r="J44" s="26" t="s">
        <v>404</v>
      </c>
    </row>
    <row r="45" spans="1:10" ht="42" customHeight="1">
      <c r="A45" s="178" t="s">
        <v>270</v>
      </c>
      <c r="B45" s="179" t="s">
        <v>389</v>
      </c>
      <c r="C45" s="16" t="s">
        <v>323</v>
      </c>
      <c r="D45" s="16" t="s">
        <v>324</v>
      </c>
      <c r="E45" s="26" t="s">
        <v>405</v>
      </c>
      <c r="F45" s="16" t="s">
        <v>293</v>
      </c>
      <c r="G45" s="26" t="s">
        <v>326</v>
      </c>
      <c r="H45" s="16" t="s">
        <v>309</v>
      </c>
      <c r="I45" s="16" t="s">
        <v>296</v>
      </c>
      <c r="J45" s="26" t="s">
        <v>406</v>
      </c>
    </row>
    <row r="46" spans="1:10" ht="42" customHeight="1">
      <c r="A46" s="178" t="s">
        <v>259</v>
      </c>
      <c r="B46" s="179" t="s">
        <v>407</v>
      </c>
      <c r="C46" s="16" t="s">
        <v>290</v>
      </c>
      <c r="D46" s="16" t="s">
        <v>291</v>
      </c>
      <c r="E46" s="26" t="s">
        <v>408</v>
      </c>
      <c r="F46" s="16" t="s">
        <v>330</v>
      </c>
      <c r="G46" s="26" t="s">
        <v>91</v>
      </c>
      <c r="H46" s="16" t="s">
        <v>305</v>
      </c>
      <c r="I46" s="16" t="s">
        <v>296</v>
      </c>
      <c r="J46" s="26" t="s">
        <v>409</v>
      </c>
    </row>
    <row r="47" spans="1:10" ht="42" customHeight="1">
      <c r="A47" s="178" t="s">
        <v>259</v>
      </c>
      <c r="B47" s="179" t="s">
        <v>407</v>
      </c>
      <c r="C47" s="16" t="s">
        <v>290</v>
      </c>
      <c r="D47" s="16" t="s">
        <v>291</v>
      </c>
      <c r="E47" s="26" t="s">
        <v>410</v>
      </c>
      <c r="F47" s="16" t="s">
        <v>293</v>
      </c>
      <c r="G47" s="26" t="s">
        <v>88</v>
      </c>
      <c r="H47" s="16" t="s">
        <v>305</v>
      </c>
      <c r="I47" s="16" t="s">
        <v>296</v>
      </c>
      <c r="J47" s="26" t="s">
        <v>411</v>
      </c>
    </row>
    <row r="48" spans="1:10" ht="42" customHeight="1">
      <c r="A48" s="178" t="s">
        <v>259</v>
      </c>
      <c r="B48" s="179" t="s">
        <v>407</v>
      </c>
      <c r="C48" s="16" t="s">
        <v>290</v>
      </c>
      <c r="D48" s="16" t="s">
        <v>291</v>
      </c>
      <c r="E48" s="26" t="s">
        <v>412</v>
      </c>
      <c r="F48" s="16" t="s">
        <v>330</v>
      </c>
      <c r="G48" s="26" t="s">
        <v>314</v>
      </c>
      <c r="H48" s="16" t="s">
        <v>334</v>
      </c>
      <c r="I48" s="16" t="s">
        <v>296</v>
      </c>
      <c r="J48" s="26" t="s">
        <v>413</v>
      </c>
    </row>
    <row r="49" spans="1:10" ht="42" customHeight="1">
      <c r="A49" s="178" t="s">
        <v>259</v>
      </c>
      <c r="B49" s="179" t="s">
        <v>407</v>
      </c>
      <c r="C49" s="16" t="s">
        <v>290</v>
      </c>
      <c r="D49" s="16" t="s">
        <v>306</v>
      </c>
      <c r="E49" s="26" t="s">
        <v>414</v>
      </c>
      <c r="F49" s="16" t="s">
        <v>293</v>
      </c>
      <c r="G49" s="26" t="s">
        <v>415</v>
      </c>
      <c r="H49" s="16" t="s">
        <v>309</v>
      </c>
      <c r="I49" s="16" t="s">
        <v>296</v>
      </c>
      <c r="J49" s="26" t="s">
        <v>416</v>
      </c>
    </row>
    <row r="50" spans="1:10" ht="42" customHeight="1">
      <c r="A50" s="178" t="s">
        <v>259</v>
      </c>
      <c r="B50" s="179" t="s">
        <v>407</v>
      </c>
      <c r="C50" s="16" t="s">
        <v>290</v>
      </c>
      <c r="D50" s="16" t="s">
        <v>344</v>
      </c>
      <c r="E50" s="26" t="s">
        <v>345</v>
      </c>
      <c r="F50" s="16" t="s">
        <v>313</v>
      </c>
      <c r="G50" s="26" t="s">
        <v>417</v>
      </c>
      <c r="H50" s="16" t="s">
        <v>384</v>
      </c>
      <c r="I50" s="16" t="s">
        <v>296</v>
      </c>
      <c r="J50" s="26" t="s">
        <v>418</v>
      </c>
    </row>
    <row r="51" spans="1:10" ht="42" customHeight="1">
      <c r="A51" s="178" t="s">
        <v>259</v>
      </c>
      <c r="B51" s="179" t="s">
        <v>407</v>
      </c>
      <c r="C51" s="16" t="s">
        <v>317</v>
      </c>
      <c r="D51" s="16" t="s">
        <v>318</v>
      </c>
      <c r="E51" s="26" t="s">
        <v>419</v>
      </c>
      <c r="F51" s="16" t="s">
        <v>330</v>
      </c>
      <c r="G51" s="26" t="s">
        <v>420</v>
      </c>
      <c r="H51" s="16" t="s">
        <v>315</v>
      </c>
      <c r="I51" s="16" t="s">
        <v>296</v>
      </c>
      <c r="J51" s="26" t="s">
        <v>421</v>
      </c>
    </row>
    <row r="52" spans="1:10" ht="42" customHeight="1">
      <c r="A52" s="178" t="s">
        <v>259</v>
      </c>
      <c r="B52" s="179" t="s">
        <v>407</v>
      </c>
      <c r="C52" s="16" t="s">
        <v>323</v>
      </c>
      <c r="D52" s="16" t="s">
        <v>324</v>
      </c>
      <c r="E52" s="26" t="s">
        <v>422</v>
      </c>
      <c r="F52" s="16" t="s">
        <v>293</v>
      </c>
      <c r="G52" s="26" t="s">
        <v>415</v>
      </c>
      <c r="H52" s="16" t="s">
        <v>309</v>
      </c>
      <c r="I52" s="16" t="s">
        <v>296</v>
      </c>
      <c r="J52" s="26" t="s">
        <v>423</v>
      </c>
    </row>
    <row r="53" spans="1:10" ht="42" customHeight="1">
      <c r="A53" s="178" t="s">
        <v>264</v>
      </c>
      <c r="B53" s="179" t="s">
        <v>424</v>
      </c>
      <c r="C53" s="16" t="s">
        <v>290</v>
      </c>
      <c r="D53" s="16" t="s">
        <v>291</v>
      </c>
      <c r="E53" s="26" t="s">
        <v>425</v>
      </c>
      <c r="F53" s="16" t="s">
        <v>330</v>
      </c>
      <c r="G53" s="26" t="s">
        <v>426</v>
      </c>
      <c r="H53" s="16" t="s">
        <v>427</v>
      </c>
      <c r="I53" s="16" t="s">
        <v>296</v>
      </c>
      <c r="J53" s="26" t="s">
        <v>428</v>
      </c>
    </row>
    <row r="54" spans="1:10" ht="42" customHeight="1">
      <c r="A54" s="178" t="s">
        <v>264</v>
      </c>
      <c r="B54" s="179" t="s">
        <v>424</v>
      </c>
      <c r="C54" s="16" t="s">
        <v>290</v>
      </c>
      <c r="D54" s="16" t="s">
        <v>291</v>
      </c>
      <c r="E54" s="26" t="s">
        <v>429</v>
      </c>
      <c r="F54" s="16" t="s">
        <v>330</v>
      </c>
      <c r="G54" s="26" t="s">
        <v>90</v>
      </c>
      <c r="H54" s="16" t="s">
        <v>430</v>
      </c>
      <c r="I54" s="16" t="s">
        <v>296</v>
      </c>
      <c r="J54" s="26" t="s">
        <v>431</v>
      </c>
    </row>
    <row r="55" spans="1:10" ht="42" customHeight="1">
      <c r="A55" s="178" t="s">
        <v>264</v>
      </c>
      <c r="B55" s="179" t="s">
        <v>424</v>
      </c>
      <c r="C55" s="16" t="s">
        <v>290</v>
      </c>
      <c r="D55" s="16" t="s">
        <v>291</v>
      </c>
      <c r="E55" s="26" t="s">
        <v>432</v>
      </c>
      <c r="F55" s="16" t="s">
        <v>330</v>
      </c>
      <c r="G55" s="26" t="s">
        <v>357</v>
      </c>
      <c r="H55" s="16" t="s">
        <v>376</v>
      </c>
      <c r="I55" s="16" t="s">
        <v>296</v>
      </c>
      <c r="J55" s="26" t="s">
        <v>433</v>
      </c>
    </row>
    <row r="56" spans="1:10" ht="42" customHeight="1">
      <c r="A56" s="178" t="s">
        <v>264</v>
      </c>
      <c r="B56" s="179" t="s">
        <v>424</v>
      </c>
      <c r="C56" s="16" t="s">
        <v>290</v>
      </c>
      <c r="D56" s="16" t="s">
        <v>291</v>
      </c>
      <c r="E56" s="26" t="s">
        <v>434</v>
      </c>
      <c r="F56" s="16" t="s">
        <v>293</v>
      </c>
      <c r="G56" s="26" t="s">
        <v>435</v>
      </c>
      <c r="H56" s="16" t="s">
        <v>436</v>
      </c>
      <c r="I56" s="16" t="s">
        <v>296</v>
      </c>
      <c r="J56" s="26" t="s">
        <v>437</v>
      </c>
    </row>
    <row r="57" spans="1:10" ht="42" customHeight="1">
      <c r="A57" s="178" t="s">
        <v>264</v>
      </c>
      <c r="B57" s="179" t="s">
        <v>424</v>
      </c>
      <c r="C57" s="16" t="s">
        <v>290</v>
      </c>
      <c r="D57" s="16" t="s">
        <v>306</v>
      </c>
      <c r="E57" s="26" t="s">
        <v>438</v>
      </c>
      <c r="F57" s="16" t="s">
        <v>293</v>
      </c>
      <c r="G57" s="26" t="s">
        <v>308</v>
      </c>
      <c r="H57" s="16" t="s">
        <v>309</v>
      </c>
      <c r="I57" s="16" t="s">
        <v>296</v>
      </c>
      <c r="J57" s="26" t="s">
        <v>439</v>
      </c>
    </row>
    <row r="58" spans="1:10" ht="42" customHeight="1">
      <c r="A58" s="178" t="s">
        <v>264</v>
      </c>
      <c r="B58" s="179" t="s">
        <v>424</v>
      </c>
      <c r="C58" s="16" t="s">
        <v>290</v>
      </c>
      <c r="D58" s="16" t="s">
        <v>306</v>
      </c>
      <c r="E58" s="26" t="s">
        <v>440</v>
      </c>
      <c r="F58" s="16" t="s">
        <v>293</v>
      </c>
      <c r="G58" s="26" t="s">
        <v>364</v>
      </c>
      <c r="H58" s="16" t="s">
        <v>309</v>
      </c>
      <c r="I58" s="16" t="s">
        <v>296</v>
      </c>
      <c r="J58" s="26" t="s">
        <v>441</v>
      </c>
    </row>
    <row r="59" spans="1:10" ht="42" customHeight="1">
      <c r="A59" s="178" t="s">
        <v>264</v>
      </c>
      <c r="B59" s="179" t="s">
        <v>424</v>
      </c>
      <c r="C59" s="16" t="s">
        <v>290</v>
      </c>
      <c r="D59" s="16" t="s">
        <v>311</v>
      </c>
      <c r="E59" s="26" t="s">
        <v>442</v>
      </c>
      <c r="F59" s="16" t="s">
        <v>330</v>
      </c>
      <c r="G59" s="26" t="s">
        <v>364</v>
      </c>
      <c r="H59" s="16" t="s">
        <v>309</v>
      </c>
      <c r="I59" s="16" t="s">
        <v>296</v>
      </c>
      <c r="J59" s="26" t="s">
        <v>443</v>
      </c>
    </row>
    <row r="60" spans="1:10" ht="42" customHeight="1">
      <c r="A60" s="178" t="s">
        <v>264</v>
      </c>
      <c r="B60" s="179" t="s">
        <v>424</v>
      </c>
      <c r="C60" s="16" t="s">
        <v>317</v>
      </c>
      <c r="D60" s="16" t="s">
        <v>318</v>
      </c>
      <c r="E60" s="26" t="s">
        <v>444</v>
      </c>
      <c r="F60" s="16" t="s">
        <v>293</v>
      </c>
      <c r="G60" s="26" t="s">
        <v>326</v>
      </c>
      <c r="H60" s="16" t="s">
        <v>309</v>
      </c>
      <c r="I60" s="16" t="s">
        <v>296</v>
      </c>
      <c r="J60" s="26" t="s">
        <v>445</v>
      </c>
    </row>
    <row r="61" spans="1:10" ht="42" customHeight="1">
      <c r="A61" s="178" t="s">
        <v>264</v>
      </c>
      <c r="B61" s="179" t="s">
        <v>424</v>
      </c>
      <c r="C61" s="16" t="s">
        <v>323</v>
      </c>
      <c r="D61" s="16" t="s">
        <v>324</v>
      </c>
      <c r="E61" s="26" t="s">
        <v>351</v>
      </c>
      <c r="F61" s="16" t="s">
        <v>293</v>
      </c>
      <c r="G61" s="26" t="s">
        <v>326</v>
      </c>
      <c r="H61" s="16" t="s">
        <v>309</v>
      </c>
      <c r="I61" s="16" t="s">
        <v>296</v>
      </c>
      <c r="J61" s="26" t="s">
        <v>446</v>
      </c>
    </row>
    <row r="62" spans="1:10" ht="42" customHeight="1">
      <c r="A62" s="178" t="s">
        <v>264</v>
      </c>
      <c r="B62" s="179" t="s">
        <v>424</v>
      </c>
      <c r="C62" s="16" t="s">
        <v>323</v>
      </c>
      <c r="D62" s="16" t="s">
        <v>324</v>
      </c>
      <c r="E62" s="26" t="s">
        <v>353</v>
      </c>
      <c r="F62" s="16" t="s">
        <v>293</v>
      </c>
      <c r="G62" s="26" t="s">
        <v>326</v>
      </c>
      <c r="H62" s="16" t="s">
        <v>309</v>
      </c>
      <c r="I62" s="16" t="s">
        <v>296</v>
      </c>
      <c r="J62" s="26" t="s">
        <v>447</v>
      </c>
    </row>
  </sheetData>
  <mergeCells count="16">
    <mergeCell ref="A46:A52"/>
    <mergeCell ref="B46:B52"/>
    <mergeCell ref="A53:A62"/>
    <mergeCell ref="B53:B62"/>
    <mergeCell ref="A27:A32"/>
    <mergeCell ref="B27:B32"/>
    <mergeCell ref="A33:A38"/>
    <mergeCell ref="B33:B38"/>
    <mergeCell ref="A39:A45"/>
    <mergeCell ref="B39:B45"/>
    <mergeCell ref="A3:J3"/>
    <mergeCell ref="A4:H4"/>
    <mergeCell ref="A9:A16"/>
    <mergeCell ref="B9:B16"/>
    <mergeCell ref="A17:A26"/>
    <mergeCell ref="B17:B26"/>
  </mergeCells>
  <phoneticPr fontId="16" type="noConversion"/>
  <printOptions horizontalCentered="1"/>
  <pageMargins left="0.96" right="0.96" top="0.72" bottom="0.72" header="0" footer="0"/>
  <pageSetup paperSize="9" scale="69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17</vt:i4>
      </vt:variant>
    </vt:vector>
  </HeadingPairs>
  <TitlesOfParts>
    <vt:vector size="34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  <vt:lpstr>'部门财务收支预算总表01-1'!Print_Titles</vt:lpstr>
      <vt:lpstr>'部门财政拨款收支预算总表02-1'!Print_Titles</vt:lpstr>
      <vt:lpstr>部门基本支出预算表04!Print_Titles</vt:lpstr>
      <vt:lpstr>'部门收入预算表01-2'!Print_Titles</vt:lpstr>
      <vt:lpstr>'部门项目支出绩效目标表05-2'!Print_Titles</vt:lpstr>
      <vt:lpstr>'部门项目支出预算表05-1'!Print_Titles</vt:lpstr>
      <vt:lpstr>部门项目中期规划预算表12!Print_Titles</vt:lpstr>
      <vt:lpstr>部门政府采购预算表07!Print_Titles</vt:lpstr>
      <vt:lpstr>部门政府购买服务预算表08!Print_Titles</vt:lpstr>
      <vt:lpstr>部门政府性基金预算支出预算表06!Print_Titles</vt:lpstr>
      <vt:lpstr>'部门支出预算表01-3'!Print_Titles</vt:lpstr>
      <vt:lpstr>上级转移支付补助项目支出预算表11!Print_Titles</vt:lpstr>
      <vt:lpstr>'市对下转移支付绩效目标表09-2'!Print_Titles</vt:lpstr>
      <vt:lpstr>'市对下转移支付预算表09-1'!Print_Titles</vt:lpstr>
      <vt:lpstr>新增资产配置表10!Print_Titles</vt:lpstr>
      <vt:lpstr>一般公共预算“三公”经费支出预算表03!Print_Titles</vt:lpstr>
      <vt:lpstr>'一般公共预算支出预算表02-2'!Print_Titles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2025-02-07T08:02:54Z</dcterms:modified>
</cp:coreProperties>
</file>